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lter/NextCloud-hpadm/Radwege-Hamm/ADFC Hamm/Fahrradständer-Bewertung/"/>
    </mc:Choice>
  </mc:AlternateContent>
  <xr:revisionPtr revIDLastSave="0" documentId="13_ncr:1_{8F479F2E-4147-5D43-887A-F1D5EB82D88D}" xr6:coauthVersionLast="36" xr6:coauthVersionMax="36" xr10:uidLastSave="{00000000-0000-0000-0000-000000000000}"/>
  <bookViews>
    <workbookView xWindow="0" yWindow="500" windowWidth="51200" windowHeight="26760" tabRatio="500" xr2:uid="{00000000-000D-0000-FFFF-FFFF00000000}"/>
  </bookViews>
  <sheets>
    <sheet name="Datentabelle" sheetId="1" r:id="rId1"/>
    <sheet name="Verteilung der Ständer" sheetId="2" r:id="rId2"/>
    <sheet name="Verteilung der Noten" sheetId="3" r:id="rId3"/>
  </sheets>
  <calcPr calcId="181029" iterateDelta="1E-4"/>
  <pivotCaches>
    <pivotCache cacheId="0" r:id="rId4"/>
    <pivotCache cacheId="1" r:id="rId5"/>
  </pivotCache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3" i="3" l="1"/>
  <c r="H22" i="3"/>
  <c r="H21" i="3"/>
  <c r="H20" i="3"/>
  <c r="H19" i="3"/>
  <c r="H18" i="3"/>
  <c r="H17" i="3"/>
  <c r="U55" i="1"/>
  <c r="P55" i="1"/>
  <c r="T55" i="1" s="1"/>
  <c r="M55" i="1"/>
  <c r="S55" i="1" s="1"/>
  <c r="V55" i="1" s="1"/>
  <c r="W55" i="1" s="1"/>
  <c r="X55" i="1" s="1"/>
  <c r="U54" i="1"/>
  <c r="O54" i="1"/>
  <c r="P54" i="1" s="1"/>
  <c r="T54" i="1" s="1"/>
  <c r="M54" i="1"/>
  <c r="S54" i="1" s="1"/>
  <c r="V54" i="1" s="1"/>
  <c r="W54" i="1" s="1"/>
  <c r="X54" i="1" s="1"/>
  <c r="R53" i="1"/>
  <c r="U53" i="1" s="1"/>
  <c r="P53" i="1"/>
  <c r="T53" i="1" s="1"/>
  <c r="M53" i="1"/>
  <c r="S53" i="1" s="1"/>
  <c r="V53" i="1" s="1"/>
  <c r="W53" i="1" s="1"/>
  <c r="X53" i="1" s="1"/>
  <c r="U52" i="1"/>
  <c r="S52" i="1"/>
  <c r="P52" i="1"/>
  <c r="T52" i="1" s="1"/>
  <c r="M52" i="1"/>
  <c r="U51" i="1"/>
  <c r="S51" i="1"/>
  <c r="P51" i="1"/>
  <c r="T51" i="1" s="1"/>
  <c r="V51" i="1" s="1"/>
  <c r="W51" i="1" s="1"/>
  <c r="X51" i="1" s="1"/>
  <c r="M51" i="1"/>
  <c r="U50" i="1"/>
  <c r="S50" i="1"/>
  <c r="P50" i="1"/>
  <c r="T50" i="1" s="1"/>
  <c r="V50" i="1" s="1"/>
  <c r="W50" i="1" s="1"/>
  <c r="X50" i="1" s="1"/>
  <c r="M50" i="1"/>
  <c r="U49" i="1"/>
  <c r="S49" i="1"/>
  <c r="P49" i="1"/>
  <c r="T49" i="1" s="1"/>
  <c r="V49" i="1" s="1"/>
  <c r="W49" i="1" s="1"/>
  <c r="X49" i="1" s="1"/>
  <c r="M49" i="1"/>
  <c r="U48" i="1"/>
  <c r="S48" i="1"/>
  <c r="P48" i="1"/>
  <c r="T48" i="1" s="1"/>
  <c r="V48" i="1" s="1"/>
  <c r="W48" i="1" s="1"/>
  <c r="X48" i="1" s="1"/>
  <c r="M48" i="1"/>
  <c r="U47" i="1"/>
  <c r="S47" i="1"/>
  <c r="P47" i="1"/>
  <c r="T47" i="1" s="1"/>
  <c r="V47" i="1" s="1"/>
  <c r="W47" i="1" s="1"/>
  <c r="X47" i="1" s="1"/>
  <c r="M47" i="1"/>
  <c r="U46" i="1"/>
  <c r="S46" i="1"/>
  <c r="P46" i="1"/>
  <c r="T46" i="1" s="1"/>
  <c r="V46" i="1" s="1"/>
  <c r="W46" i="1" s="1"/>
  <c r="X46" i="1" s="1"/>
  <c r="M46" i="1"/>
  <c r="U45" i="1"/>
  <c r="S45" i="1"/>
  <c r="P45" i="1"/>
  <c r="T45" i="1" s="1"/>
  <c r="V45" i="1" s="1"/>
  <c r="W45" i="1" s="1"/>
  <c r="X45" i="1" s="1"/>
  <c r="M45" i="1"/>
  <c r="U44" i="1"/>
  <c r="T44" i="1"/>
  <c r="P44" i="1"/>
  <c r="M44" i="1"/>
  <c r="S44" i="1" s="1"/>
  <c r="V44" i="1" s="1"/>
  <c r="W44" i="1" s="1"/>
  <c r="X44" i="1" s="1"/>
  <c r="R43" i="1"/>
  <c r="U43" i="1" s="1"/>
  <c r="P43" i="1"/>
  <c r="T43" i="1" s="1"/>
  <c r="V43" i="1" s="1"/>
  <c r="W43" i="1" s="1"/>
  <c r="X43" i="1" s="1"/>
  <c r="M43" i="1"/>
  <c r="S43" i="1" s="1"/>
  <c r="U42" i="1"/>
  <c r="P42" i="1"/>
  <c r="T42" i="1" s="1"/>
  <c r="M42" i="1"/>
  <c r="S42" i="1" s="1"/>
  <c r="U41" i="1"/>
  <c r="P41" i="1"/>
  <c r="T41" i="1" s="1"/>
  <c r="M41" i="1"/>
  <c r="S41" i="1" s="1"/>
  <c r="V41" i="1" s="1"/>
  <c r="W41" i="1" s="1"/>
  <c r="X41" i="1" s="1"/>
  <c r="U40" i="1"/>
  <c r="S40" i="1"/>
  <c r="V40" i="1" s="1"/>
  <c r="W40" i="1" s="1"/>
  <c r="X40" i="1" s="1"/>
  <c r="P40" i="1"/>
  <c r="T40" i="1" s="1"/>
  <c r="U39" i="1"/>
  <c r="S39" i="1"/>
  <c r="P39" i="1"/>
  <c r="T39" i="1" s="1"/>
  <c r="V39" i="1" s="1"/>
  <c r="W39" i="1" s="1"/>
  <c r="X39" i="1" s="1"/>
  <c r="U38" i="1"/>
  <c r="P38" i="1"/>
  <c r="T38" i="1" s="1"/>
  <c r="M38" i="1"/>
  <c r="S38" i="1" s="1"/>
  <c r="V38" i="1" s="1"/>
  <c r="W38" i="1" s="1"/>
  <c r="X38" i="1" s="1"/>
  <c r="U37" i="1"/>
  <c r="T37" i="1"/>
  <c r="P37" i="1"/>
  <c r="M37" i="1"/>
  <c r="S37" i="1" s="1"/>
  <c r="V37" i="1" s="1"/>
  <c r="W37" i="1" s="1"/>
  <c r="X37" i="1" s="1"/>
  <c r="U36" i="1"/>
  <c r="T36" i="1"/>
  <c r="S36" i="1"/>
  <c r="P36" i="1"/>
  <c r="M36" i="1"/>
  <c r="U35" i="1"/>
  <c r="S35" i="1"/>
  <c r="P35" i="1"/>
  <c r="T35" i="1" s="1"/>
  <c r="M35" i="1"/>
  <c r="U34" i="1"/>
  <c r="P34" i="1"/>
  <c r="T34" i="1" s="1"/>
  <c r="M34" i="1"/>
  <c r="S34" i="1" s="1"/>
  <c r="V34" i="1" s="1"/>
  <c r="W34" i="1" s="1"/>
  <c r="X34" i="1" s="1"/>
  <c r="U33" i="1"/>
  <c r="T33" i="1"/>
  <c r="P33" i="1"/>
  <c r="M33" i="1"/>
  <c r="S33" i="1" s="1"/>
  <c r="V33" i="1" s="1"/>
  <c r="W33" i="1" s="1"/>
  <c r="X33" i="1" s="1"/>
  <c r="U32" i="1"/>
  <c r="T32" i="1"/>
  <c r="S32" i="1"/>
  <c r="P32" i="1"/>
  <c r="M32" i="1"/>
  <c r="U31" i="1"/>
  <c r="S31" i="1"/>
  <c r="P31" i="1"/>
  <c r="T31" i="1" s="1"/>
  <c r="M31" i="1"/>
  <c r="U30" i="1"/>
  <c r="P30" i="1"/>
  <c r="T30" i="1" s="1"/>
  <c r="M30" i="1"/>
  <c r="S30" i="1" s="1"/>
  <c r="V30" i="1" s="1"/>
  <c r="W30" i="1" s="1"/>
  <c r="X30" i="1" s="1"/>
  <c r="U29" i="1"/>
  <c r="O29" i="1"/>
  <c r="P29" i="1" s="1"/>
  <c r="T29" i="1" s="1"/>
  <c r="M29" i="1"/>
  <c r="S29" i="1" s="1"/>
  <c r="U28" i="1"/>
  <c r="T28" i="1"/>
  <c r="S28" i="1"/>
  <c r="P28" i="1"/>
  <c r="M28" i="1"/>
  <c r="U27" i="1"/>
  <c r="P27" i="1"/>
  <c r="T27" i="1" s="1"/>
  <c r="M27" i="1"/>
  <c r="S27" i="1" s="1"/>
  <c r="U26" i="1"/>
  <c r="O26" i="1"/>
  <c r="P26" i="1" s="1"/>
  <c r="T26" i="1" s="1"/>
  <c r="M26" i="1"/>
  <c r="S26" i="1" s="1"/>
  <c r="V26" i="1" s="1"/>
  <c r="W26" i="1" s="1"/>
  <c r="X26" i="1" s="1"/>
  <c r="U25" i="1"/>
  <c r="S25" i="1"/>
  <c r="V25" i="1" s="1"/>
  <c r="W25" i="1" s="1"/>
  <c r="X25" i="1" s="1"/>
  <c r="P25" i="1"/>
  <c r="T25" i="1" s="1"/>
  <c r="M25" i="1"/>
  <c r="U24" i="1"/>
  <c r="S24" i="1"/>
  <c r="O24" i="1"/>
  <c r="P24" i="1" s="1"/>
  <c r="T24" i="1" s="1"/>
  <c r="M24" i="1"/>
  <c r="U23" i="1"/>
  <c r="T23" i="1"/>
  <c r="S23" i="1"/>
  <c r="V23" i="1" s="1"/>
  <c r="W23" i="1" s="1"/>
  <c r="X23" i="1" s="1"/>
  <c r="P23" i="1"/>
  <c r="M23" i="1"/>
  <c r="U22" i="1"/>
  <c r="T22" i="1"/>
  <c r="S22" i="1"/>
  <c r="V22" i="1" s="1"/>
  <c r="W22" i="1" s="1"/>
  <c r="X22" i="1" s="1"/>
  <c r="P22" i="1"/>
  <c r="M22" i="1"/>
  <c r="T21" i="1"/>
  <c r="S21" i="1"/>
  <c r="V21" i="1" s="1"/>
  <c r="W21" i="1" s="1"/>
  <c r="X21" i="1" s="1"/>
  <c r="R21" i="1"/>
  <c r="U21" i="1" s="1"/>
  <c r="P21" i="1"/>
  <c r="M21" i="1"/>
  <c r="U20" i="1"/>
  <c r="T20" i="1"/>
  <c r="S20" i="1"/>
  <c r="V20" i="1" s="1"/>
  <c r="W20" i="1" s="1"/>
  <c r="X20" i="1" s="1"/>
  <c r="P20" i="1"/>
  <c r="M20" i="1"/>
  <c r="U19" i="1"/>
  <c r="T19" i="1"/>
  <c r="S19" i="1"/>
  <c r="V19" i="1" s="1"/>
  <c r="W19" i="1" s="1"/>
  <c r="X19" i="1" s="1"/>
  <c r="O19" i="1"/>
  <c r="P19" i="1" s="1"/>
  <c r="M19" i="1"/>
  <c r="U18" i="1"/>
  <c r="T18" i="1"/>
  <c r="P18" i="1"/>
  <c r="M18" i="1"/>
  <c r="S18" i="1" s="1"/>
  <c r="V18" i="1" s="1"/>
  <c r="W18" i="1" s="1"/>
  <c r="X18" i="1" s="1"/>
  <c r="U17" i="1"/>
  <c r="T17" i="1"/>
  <c r="P17" i="1"/>
  <c r="M17" i="1"/>
  <c r="S17" i="1" s="1"/>
  <c r="V17" i="1" s="1"/>
  <c r="W17" i="1" s="1"/>
  <c r="X17" i="1" s="1"/>
  <c r="U16" i="1"/>
  <c r="R16" i="1"/>
  <c r="P16" i="1"/>
  <c r="T16" i="1" s="1"/>
  <c r="V16" i="1" s="1"/>
  <c r="W16" i="1" s="1"/>
  <c r="X16" i="1" s="1"/>
  <c r="O16" i="1"/>
  <c r="M16" i="1"/>
  <c r="S16" i="1" s="1"/>
  <c r="U15" i="1"/>
  <c r="P15" i="1"/>
  <c r="T15" i="1" s="1"/>
  <c r="M15" i="1"/>
  <c r="S15" i="1" s="1"/>
  <c r="V15" i="1" s="1"/>
  <c r="W15" i="1" s="1"/>
  <c r="X15" i="1" s="1"/>
  <c r="U14" i="1"/>
  <c r="P14" i="1"/>
  <c r="T14" i="1" s="1"/>
  <c r="M14" i="1"/>
  <c r="S14" i="1" s="1"/>
  <c r="V14" i="1" s="1"/>
  <c r="W14" i="1" s="1"/>
  <c r="X14" i="1" s="1"/>
  <c r="U13" i="1"/>
  <c r="S13" i="1"/>
  <c r="V13" i="1" s="1"/>
  <c r="W13" i="1" s="1"/>
  <c r="X13" i="1" s="1"/>
  <c r="P13" i="1"/>
  <c r="T13" i="1" s="1"/>
  <c r="M13" i="1"/>
  <c r="U12" i="1"/>
  <c r="S12" i="1"/>
  <c r="V12" i="1" s="1"/>
  <c r="W12" i="1" s="1"/>
  <c r="X12" i="1" s="1"/>
  <c r="P12" i="1"/>
  <c r="T12" i="1" s="1"/>
  <c r="M12" i="1"/>
  <c r="U11" i="1"/>
  <c r="S11" i="1"/>
  <c r="P11" i="1"/>
  <c r="T11" i="1" s="1"/>
  <c r="V11" i="1" s="1"/>
  <c r="W11" i="1" s="1"/>
  <c r="X11" i="1" s="1"/>
  <c r="O11" i="1"/>
  <c r="M11" i="1"/>
  <c r="R10" i="1"/>
  <c r="U10" i="1" s="1"/>
  <c r="P10" i="1"/>
  <c r="T10" i="1" s="1"/>
  <c r="M10" i="1"/>
  <c r="S10" i="1" s="1"/>
  <c r="V10" i="1" s="1"/>
  <c r="W10" i="1" s="1"/>
  <c r="X10" i="1" s="1"/>
  <c r="U9" i="1"/>
  <c r="T9" i="1"/>
  <c r="P9" i="1"/>
  <c r="O9" i="1"/>
  <c r="M9" i="1"/>
  <c r="S9" i="1" s="1"/>
  <c r="V9" i="1" s="1"/>
  <c r="W9" i="1" s="1"/>
  <c r="X9" i="1" s="1"/>
  <c r="U8" i="1"/>
  <c r="S8" i="1"/>
  <c r="P8" i="1"/>
  <c r="T8" i="1" s="1"/>
  <c r="M8" i="1"/>
  <c r="U7" i="1"/>
  <c r="T7" i="1"/>
  <c r="P7" i="1"/>
  <c r="M7" i="1"/>
  <c r="S7" i="1" s="1"/>
  <c r="V7" i="1" s="1"/>
  <c r="W7" i="1" s="1"/>
  <c r="X7" i="1" s="1"/>
  <c r="U6" i="1"/>
  <c r="S6" i="1"/>
  <c r="P6" i="1"/>
  <c r="T6" i="1" s="1"/>
  <c r="M6" i="1"/>
  <c r="U5" i="1"/>
  <c r="T5" i="1"/>
  <c r="P5" i="1"/>
  <c r="M5" i="1"/>
  <c r="S5" i="1" s="1"/>
  <c r="V5" i="1" s="1"/>
  <c r="W5" i="1" s="1"/>
  <c r="X5" i="1" s="1"/>
  <c r="U4" i="1"/>
  <c r="S4" i="1"/>
  <c r="P4" i="1"/>
  <c r="T4" i="1" s="1"/>
  <c r="M4" i="1"/>
  <c r="U3" i="1"/>
  <c r="T3" i="1"/>
  <c r="P3" i="1"/>
  <c r="M3" i="1"/>
  <c r="S3" i="1" s="1"/>
  <c r="V3" i="1" s="1"/>
  <c r="W3" i="1" s="1"/>
  <c r="X3" i="1" s="1"/>
  <c r="T2" i="1"/>
  <c r="S2" i="1"/>
  <c r="R2" i="1"/>
  <c r="U2" i="1" s="1"/>
  <c r="P2" i="1"/>
  <c r="M2" i="1"/>
  <c r="V2" i="1" l="1"/>
  <c r="W2" i="1" s="1"/>
  <c r="V4" i="1"/>
  <c r="W4" i="1" s="1"/>
  <c r="X4" i="1" s="1"/>
  <c r="V6" i="1"/>
  <c r="W6" i="1" s="1"/>
  <c r="X6" i="1" s="1"/>
  <c r="V8" i="1"/>
  <c r="W8" i="1" s="1"/>
  <c r="X8" i="1" s="1"/>
  <c r="V24" i="1"/>
  <c r="W24" i="1" s="1"/>
  <c r="X24" i="1" s="1"/>
  <c r="V27" i="1"/>
  <c r="W27" i="1" s="1"/>
  <c r="X27" i="1" s="1"/>
  <c r="V29" i="1"/>
  <c r="W29" i="1" s="1"/>
  <c r="X29" i="1" s="1"/>
  <c r="V35" i="1"/>
  <c r="W35" i="1" s="1"/>
  <c r="X35" i="1" s="1"/>
  <c r="V32" i="1"/>
  <c r="W32" i="1" s="1"/>
  <c r="X32" i="1" s="1"/>
  <c r="V42" i="1"/>
  <c r="W42" i="1" s="1"/>
  <c r="X42" i="1" s="1"/>
  <c r="V31" i="1"/>
  <c r="W31" i="1" s="1"/>
  <c r="X31" i="1" s="1"/>
  <c r="V28" i="1"/>
  <c r="W28" i="1" s="1"/>
  <c r="X28" i="1" s="1"/>
  <c r="V36" i="1"/>
  <c r="W36" i="1" s="1"/>
  <c r="X36" i="1" s="1"/>
  <c r="V52" i="1"/>
  <c r="W52" i="1" s="1"/>
  <c r="X52" i="1" s="1"/>
  <c r="X2" i="1" l="1"/>
  <c r="AB40" i="1"/>
  <c r="AB39" i="1"/>
  <c r="AB42" i="1"/>
  <c r="AB41" i="1"/>
  <c r="AB38" i="1"/>
  <c r="AB37" i="1"/>
  <c r="AB44" i="1" l="1"/>
</calcChain>
</file>

<file path=xl/sharedStrings.xml><?xml version="1.0" encoding="utf-8"?>
<sst xmlns="http://schemas.openxmlformats.org/spreadsheetml/2006/main" count="412" uniqueCount="141">
  <si>
    <t xml:space="preserve">Nr. </t>
  </si>
  <si>
    <t xml:space="preserve">Kette </t>
  </si>
  <si>
    <t>Art</t>
  </si>
  <si>
    <t>Marke</t>
  </si>
  <si>
    <t>Filalie</t>
  </si>
  <si>
    <t>Abstand</t>
  </si>
  <si>
    <t>M</t>
  </si>
  <si>
    <t>S1</t>
  </si>
  <si>
    <t>S2</t>
  </si>
  <si>
    <t>S3</t>
  </si>
  <si>
    <t>D</t>
  </si>
  <si>
    <t>T</t>
  </si>
  <si>
    <t>Anzac</t>
  </si>
  <si>
    <t>Anzahl PKW</t>
  </si>
  <si>
    <t>A</t>
  </si>
  <si>
    <t>Überdachung</t>
  </si>
  <si>
    <t>U</t>
  </si>
  <si>
    <t>T-Pkt</t>
  </si>
  <si>
    <t>A-Pkt</t>
  </si>
  <si>
    <t>U-Pkt</t>
  </si>
  <si>
    <t>Bewertung</t>
  </si>
  <si>
    <t>Note</t>
  </si>
  <si>
    <t>Bemerkung</t>
  </si>
  <si>
    <t>Bau- und Gartenmarkt Obi</t>
  </si>
  <si>
    <t>Bau und Gartenmärkte</t>
  </si>
  <si>
    <t>Baumarkt</t>
  </si>
  <si>
    <t>Sachsenweg 22</t>
  </si>
  <si>
    <t>ODM</t>
  </si>
  <si>
    <t>Blumen Bintig</t>
  </si>
  <si>
    <t>Unterer Heideweg 1</t>
  </si>
  <si>
    <t>Felgenkiller (Bogen- oder Giebelform)</t>
  </si>
  <si>
    <t>nein</t>
  </si>
  <si>
    <t>S = Sicherheitsabstand</t>
  </si>
  <si>
    <t>Gartencenter Bintig</t>
  </si>
  <si>
    <t>Sachsenring 11</t>
  </si>
  <si>
    <t>Felgenkiller (Pultform)</t>
  </si>
  <si>
    <t>ja</t>
  </si>
  <si>
    <t>M - Mindesabstand</t>
  </si>
  <si>
    <t>Gartencenter Hesse</t>
  </si>
  <si>
    <t>Kampshege 2</t>
  </si>
  <si>
    <t>Felgenklemmer</t>
  </si>
  <si>
    <t>D - Diebstahlschutz</t>
  </si>
  <si>
    <t>Hellweg</t>
  </si>
  <si>
    <t>Östingstraße 3</t>
  </si>
  <si>
    <t>Vorderradhalter mit Bügel</t>
  </si>
  <si>
    <t>T - Tauglichkeitsfaktor</t>
  </si>
  <si>
    <t>toom Baumarkt</t>
  </si>
  <si>
    <t>Dortmunder Str. 110</t>
  </si>
  <si>
    <t>A - Bewertung Anzahl</t>
  </si>
  <si>
    <t>Aldi</t>
  </si>
  <si>
    <t>Lebensmitteldiscounter</t>
  </si>
  <si>
    <t>Am Dahlhof 2 – Bockum-Hövel</t>
  </si>
  <si>
    <t>Anlehnbügel</t>
  </si>
  <si>
    <t>Dortmunder Str. 253 – Herringen</t>
  </si>
  <si>
    <t>Gemeinschaftsparkplatz</t>
  </si>
  <si>
    <t>Kamener Str. 148 – Pelkum</t>
  </si>
  <si>
    <t>Lohauserholzstr. 4b</t>
  </si>
  <si>
    <t>Gemeinschaftsparkplatz 30 %</t>
  </si>
  <si>
    <t>Gewichtung</t>
  </si>
  <si>
    <t>Moritz-Bacharach-Straße 7 – Werries</t>
  </si>
  <si>
    <t>Tauglichkeitsfaktor:</t>
  </si>
  <si>
    <t>Werler Straße 244</t>
  </si>
  <si>
    <t>Anzahl:</t>
  </si>
  <si>
    <t>Kleine Amtsstraße 11</t>
  </si>
  <si>
    <t xml:space="preserve">Überdachung: </t>
  </si>
  <si>
    <t>Grünstraße 102</t>
  </si>
  <si>
    <t>Edeka</t>
  </si>
  <si>
    <t>Dortmunder Str. 100</t>
  </si>
  <si>
    <t>Kamener Straße 150 – Pelkum</t>
  </si>
  <si>
    <t>Marktplatz 5</t>
  </si>
  <si>
    <t>Punkte</t>
  </si>
  <si>
    <t>Ostwennemarstraße 100 – Werries</t>
  </si>
  <si>
    <t>Gemeinsachftsparkplatz 40 %</t>
  </si>
  <si>
    <t>Parceliuspark 2</t>
  </si>
  <si>
    <t>9 Felgenkiller nicht bewertet</t>
  </si>
  <si>
    <t>Kaufland</t>
  </si>
  <si>
    <t>Münsterstraße 183 – Heessen</t>
  </si>
  <si>
    <t>Ökonomierat-Peitzmeier-Platz 2-4</t>
  </si>
  <si>
    <t>Römerstraße 16 – Bockum-Hövel</t>
  </si>
  <si>
    <t>Wilhelmstr. 197</t>
  </si>
  <si>
    <t>Gemeinschaftsparkplatz 60 %</t>
  </si>
  <si>
    <t>Lidl</t>
  </si>
  <si>
    <t>Ahlener Str. 75 – Heessen</t>
  </si>
  <si>
    <t>Friedrich-Ebert-Straße 14 – Bockum-Hövel</t>
  </si>
  <si>
    <t>Gemeinschaftsparkplatz 40 %</t>
  </si>
  <si>
    <t>Lohauserholzstr. 2b</t>
  </si>
  <si>
    <t>Bezeichnung</t>
  </si>
  <si>
    <t>Münsterstraße 77 – Norden</t>
  </si>
  <si>
    <t>sehr gut</t>
  </si>
  <si>
    <t>Ostwennemarstr. 100 – Werries</t>
  </si>
  <si>
    <t>Doppelt gezählt, Gemeinschaftsparkplatz 40 %</t>
  </si>
  <si>
    <t>gut</t>
  </si>
  <si>
    <t>Kamener Straße 176</t>
  </si>
  <si>
    <t>befriedigend</t>
  </si>
  <si>
    <t>Netto</t>
  </si>
  <si>
    <t>Caldenhofer Weg 138 a</t>
  </si>
  <si>
    <t>ausreichend</t>
  </si>
  <si>
    <t>Ehrenfeldstr. 1 – Bockum-Hövel</t>
  </si>
  <si>
    <t>mangelhaft</t>
  </si>
  <si>
    <t>Heessener Str. 79 – Heessen</t>
  </si>
  <si>
    <t>ungenügend</t>
  </si>
  <si>
    <t>Karl-Mecklenbrauck-Weg 2 – Werries</t>
  </si>
  <si>
    <t>Doppelt gezählt</t>
  </si>
  <si>
    <t>Ostwennemarstr. 10 – Werries</t>
  </si>
  <si>
    <t>Unterer Heideweg 90 – Rhynern</t>
  </si>
  <si>
    <t>Anzahl</t>
  </si>
  <si>
    <t>Dortmunder Straße 2</t>
  </si>
  <si>
    <t>Kamener Straße 100 – Pelkum</t>
  </si>
  <si>
    <t>Max-Billinger-Straße</t>
  </si>
  <si>
    <t>Unnaer Str. 36</t>
  </si>
  <si>
    <t>Penny</t>
  </si>
  <si>
    <t>Alter Uentroper Weg 53 – Werries</t>
  </si>
  <si>
    <t>Am Landwehrwinkel 2 – Heessen</t>
  </si>
  <si>
    <t>keine Fahrradständer</t>
  </si>
  <si>
    <t>-</t>
  </si>
  <si>
    <t>Bockumer Weg 55 – Norden</t>
  </si>
  <si>
    <t>Abwertung wegen Zugänglichkeit</t>
  </si>
  <si>
    <t>Herringer Heide 2 – Herringen</t>
  </si>
  <si>
    <t>Horster Str. 24 – Bokum Hövel</t>
  </si>
  <si>
    <t>Felgenkiller (M-Form)</t>
  </si>
  <si>
    <t>Lange Straße 134 – 136</t>
  </si>
  <si>
    <t>Schwarzer Weg 24</t>
  </si>
  <si>
    <t>REWE Krummenerl</t>
  </si>
  <si>
    <t>REWE</t>
  </si>
  <si>
    <t>Ahlener Straße 132 – Heessen</t>
  </si>
  <si>
    <t>Alleestraße 12</t>
  </si>
  <si>
    <t>REWE Dörholt</t>
  </si>
  <si>
    <t>Hammer Straße 9 – Bockum-Hövel</t>
  </si>
  <si>
    <t>REWE Räker</t>
  </si>
  <si>
    <t>Heideweg 2 – Berge</t>
  </si>
  <si>
    <t>Ostwennemarstr. 118 – Werries</t>
  </si>
  <si>
    <t xml:space="preserve">Gemeinschaftsparkplatz </t>
  </si>
  <si>
    <t>REWE Jungen</t>
  </si>
  <si>
    <t>Quellenstraße 4 – Herringen</t>
  </si>
  <si>
    <t>12 Ständer schlecht benutzbar.</t>
  </si>
  <si>
    <t>Rautenstrauchstraße 55 – Bockum-Hövel</t>
  </si>
  <si>
    <t>Römer Str. 32 – Bockum-Hövel</t>
  </si>
  <si>
    <t>Anzahl - Felgenkiller (Bogen- oder Giebelform)</t>
  </si>
  <si>
    <t>Summe Ergebnis</t>
  </si>
  <si>
    <t>Anzahl - Note</t>
  </si>
  <si>
    <t>Durchschnitt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</si>
</sst>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General"/>
    <numFmt numFmtId="165" formatCode="[$$-409]#,##0.00;[Red]\-[$$-409]#,##0.00"/>
    <numFmt numFmtId="166" formatCode="[$-409]0"/>
    <numFmt numFmtId="167" formatCode="[$-409]#,##0.00"/>
    <numFmt numFmtId="168" formatCode="[$-409]#,##0"/>
  </numFmts>
  <fonts count="12"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C0C0C0"/>
      <name val="Arial"/>
      <family val="2"/>
    </font>
    <font>
      <b/>
      <sz val="10"/>
      <name val="Arial"/>
      <family val="2"/>
    </font>
    <font>
      <b/>
      <sz val="11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Roboto"/>
    </font>
    <font>
      <sz val="10"/>
      <color rgb="FF000000"/>
      <name val="Arial"/>
    </font>
    <font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4A4A"/>
        <bgColor rgb="FF003300"/>
      </patternFill>
    </fill>
    <fill>
      <patternFill patternType="solid">
        <fgColor rgb="FFEEEEEE"/>
        <bgColor rgb="FFFCE5CD"/>
      </patternFill>
    </fill>
    <fill>
      <patternFill patternType="solid">
        <fgColor rgb="FFDDDDDD"/>
        <bgColor rgb="FFEEEEEE"/>
      </patternFill>
    </fill>
    <fill>
      <patternFill patternType="solid">
        <fgColor rgb="FFFCE5CD"/>
        <bgColor rgb="FFEEEEEE"/>
      </patternFill>
    </fill>
    <fill>
      <patternFill patternType="solid">
        <fgColor rgb="FFFFFFFF"/>
        <bgColor rgb="FFFFFFD7"/>
      </patternFill>
    </fill>
    <fill>
      <patternFill patternType="solid">
        <fgColor rgb="FFFFE599"/>
        <bgColor rgb="FFFCE5CD"/>
      </patternFill>
    </fill>
    <fill>
      <patternFill patternType="solid">
        <fgColor rgb="FFFFFFD7"/>
        <bgColor rgb="FFFFFFFF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rgb="FFEEEEEE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rgb="FF999999"/>
      </left>
      <right/>
      <top style="hair">
        <color rgb="FF999999"/>
      </top>
      <bottom style="hair">
        <color rgb="FF999999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hair">
        <color rgb="FF999999"/>
      </bottom>
      <diagonal/>
    </border>
    <border>
      <left style="hair">
        <color rgb="FF999999"/>
      </left>
      <right/>
      <top/>
      <bottom style="hair">
        <color rgb="FF999999"/>
      </bottom>
      <diagonal/>
    </border>
    <border>
      <left style="hair">
        <color rgb="FF999999"/>
      </left>
      <right style="hair">
        <color rgb="FF999999"/>
      </right>
      <top/>
      <bottom style="hair">
        <color rgb="FF999999"/>
      </bottom>
      <diagonal/>
    </border>
  </borders>
  <cellStyleXfs count="20">
    <xf numFmtId="164" fontId="0" fillId="0" borderId="0">
      <alignment vertical="center"/>
    </xf>
    <xf numFmtId="46" fontId="1" fillId="0" borderId="1" applyProtection="0">
      <alignment vertical="center"/>
    </xf>
    <xf numFmtId="164" fontId="2" fillId="2" borderId="0" applyBorder="0" applyProtection="0">
      <alignment vertical="center"/>
    </xf>
    <xf numFmtId="164" fontId="9" fillId="0" borderId="0" applyBorder="0" applyProtection="0">
      <alignment horizontal="right" vertical="center" wrapText="1"/>
    </xf>
    <xf numFmtId="165" fontId="9" fillId="0" borderId="1">
      <alignment vertical="center"/>
      <protection locked="0"/>
    </xf>
    <xf numFmtId="164" fontId="9" fillId="0" borderId="2" applyProtection="0">
      <alignment horizontal="right" vertical="center" wrapText="1"/>
    </xf>
    <xf numFmtId="164" fontId="9" fillId="0" borderId="3" applyProtection="0">
      <alignment horizontal="right" vertical="center" wrapText="1"/>
    </xf>
    <xf numFmtId="164" fontId="9" fillId="0" borderId="4" applyProtection="0">
      <alignment horizontal="right" vertical="center" wrapText="1"/>
    </xf>
    <xf numFmtId="164" fontId="9" fillId="0" borderId="5" applyProtection="0">
      <alignment horizontal="right" vertical="center" wrapText="1"/>
    </xf>
    <xf numFmtId="164" fontId="9" fillId="0" borderId="6" applyProtection="0">
      <alignment horizontal="right" vertical="center" wrapText="1"/>
    </xf>
    <xf numFmtId="164" fontId="9" fillId="0" borderId="7" applyProtection="0">
      <alignment horizontal="right" vertical="center" wrapText="1"/>
    </xf>
    <xf numFmtId="164" fontId="9" fillId="0" borderId="8" applyProtection="0">
      <alignment horizontal="right" vertical="center" wrapText="1"/>
    </xf>
    <xf numFmtId="164" fontId="9" fillId="0" borderId="9" applyProtection="0">
      <alignment horizontal="right" vertical="center" wrapText="1"/>
    </xf>
    <xf numFmtId="164" fontId="9" fillId="0" borderId="0" applyBorder="0" applyProtection="0">
      <alignment horizontal="right" wrapText="1"/>
    </xf>
    <xf numFmtId="164" fontId="9" fillId="0" borderId="0" applyBorder="0" applyProtection="0">
      <alignment vertical="center"/>
    </xf>
    <xf numFmtId="164" fontId="9" fillId="0" borderId="0" applyBorder="0" applyProtection="0">
      <alignment vertical="center"/>
    </xf>
    <xf numFmtId="164" fontId="9" fillId="0" borderId="0" applyBorder="0" applyProtection="0">
      <alignment vertical="center"/>
    </xf>
    <xf numFmtId="164" fontId="9" fillId="0" borderId="0" applyBorder="0" applyProtection="0">
      <alignment horizontal="left" vertical="center"/>
    </xf>
    <xf numFmtId="164" fontId="3" fillId="0" borderId="0" applyBorder="0" applyProtection="0">
      <alignment horizontal="left" vertical="center"/>
    </xf>
    <xf numFmtId="164" fontId="3" fillId="0" borderId="0" applyBorder="0" applyProtection="0">
      <alignment vertical="center"/>
    </xf>
  </cellStyleXfs>
  <cellXfs count="91">
    <xf numFmtId="164" fontId="0" fillId="0" borderId="0" xfId="0">
      <alignment vertical="center"/>
    </xf>
    <xf numFmtId="164" fontId="0" fillId="0" borderId="0" xfId="0" applyAlignment="1">
      <alignment horizontal="center" vertical="center"/>
    </xf>
    <xf numFmtId="166" fontId="0" fillId="0" borderId="0" xfId="0" applyNumberFormat="1">
      <alignment vertical="center"/>
    </xf>
    <xf numFmtId="164" fontId="4" fillId="3" borderId="0" xfId="0" applyFont="1" applyFill="1" applyAlignment="1">
      <alignment horizontal="center"/>
    </xf>
    <xf numFmtId="164" fontId="5" fillId="4" borderId="0" xfId="0" applyFont="1" applyFill="1" applyAlignment="1">
      <alignment horizontal="center"/>
    </xf>
    <xf numFmtId="164" fontId="4" fillId="4" borderId="0" xfId="0" applyFont="1" applyFill="1" applyAlignment="1">
      <alignment horizontal="center"/>
    </xf>
    <xf numFmtId="166" fontId="4" fillId="4" borderId="0" xfId="0" applyNumberFormat="1" applyFont="1" applyFill="1" applyAlignment="1">
      <alignment horizontal="center"/>
    </xf>
    <xf numFmtId="164" fontId="6" fillId="3" borderId="0" xfId="0" applyFont="1" applyFill="1" applyAlignment="1">
      <alignment horizontal="center" vertical="center"/>
    </xf>
    <xf numFmtId="164" fontId="6" fillId="4" borderId="0" xfId="0" applyFont="1" applyFill="1" applyAlignment="1">
      <alignment horizontal="left"/>
    </xf>
    <xf numFmtId="164" fontId="6" fillId="4" borderId="0" xfId="0" applyFont="1" applyFill="1" applyAlignment="1">
      <alignment horizontal="right"/>
    </xf>
    <xf numFmtId="164" fontId="6" fillId="4" borderId="0" xfId="0" applyFont="1" applyFill="1" applyAlignment="1">
      <alignment horizontal="center"/>
    </xf>
    <xf numFmtId="167" fontId="6" fillId="4" borderId="0" xfId="0" applyNumberFormat="1" applyFont="1" applyFill="1" applyAlignment="1">
      <alignment horizontal="right"/>
    </xf>
    <xf numFmtId="166" fontId="6" fillId="4" borderId="0" xfId="0" applyNumberFormat="1" applyFont="1" applyFill="1" applyAlignment="1">
      <alignment horizontal="right"/>
    </xf>
    <xf numFmtId="164" fontId="0" fillId="4" borderId="0" xfId="0" applyFill="1">
      <alignment vertical="center"/>
    </xf>
    <xf numFmtId="164" fontId="6" fillId="4" borderId="0" xfId="0" applyFont="1" applyFill="1" applyAlignment="1"/>
    <xf numFmtId="0" fontId="6" fillId="4" borderId="0" xfId="0" applyNumberFormat="1" applyFont="1" applyFill="1">
      <alignment vertical="center"/>
    </xf>
    <xf numFmtId="167" fontId="6" fillId="4" borderId="0" xfId="0" applyNumberFormat="1" applyFont="1" applyFill="1">
      <alignment vertical="center"/>
    </xf>
    <xf numFmtId="164" fontId="6" fillId="5" borderId="0" xfId="0" applyFont="1" applyFill="1" applyAlignment="1"/>
    <xf numFmtId="164" fontId="6" fillId="5" borderId="0" xfId="0" applyFont="1" applyFill="1">
      <alignment vertical="center"/>
    </xf>
    <xf numFmtId="167" fontId="6" fillId="4" borderId="0" xfId="0" applyNumberFormat="1" applyFont="1" applyFill="1" applyAlignment="1">
      <alignment horizontal="center"/>
    </xf>
    <xf numFmtId="168" fontId="6" fillId="4" borderId="0" xfId="0" applyNumberFormat="1" applyFont="1" applyFill="1">
      <alignment vertical="center"/>
    </xf>
    <xf numFmtId="166" fontId="6" fillId="4" borderId="0" xfId="0" applyNumberFormat="1" applyFont="1" applyFill="1" applyAlignment="1">
      <alignment horizontal="left"/>
    </xf>
    <xf numFmtId="164" fontId="6" fillId="6" borderId="0" xfId="0" applyFont="1" applyFill="1" applyAlignment="1"/>
    <xf numFmtId="164" fontId="6" fillId="6" borderId="0" xfId="0" applyFont="1" applyFill="1">
      <alignment vertical="center"/>
    </xf>
    <xf numFmtId="164" fontId="4" fillId="7" borderId="0" xfId="0" applyFont="1" applyFill="1" applyAlignment="1">
      <alignment horizontal="right"/>
    </xf>
    <xf numFmtId="164" fontId="6" fillId="7" borderId="0" xfId="0" applyFont="1" applyFill="1">
      <alignment vertical="center"/>
    </xf>
    <xf numFmtId="164" fontId="6" fillId="7" borderId="0" xfId="0" applyFont="1" applyFill="1" applyAlignment="1">
      <alignment horizontal="right"/>
    </xf>
    <xf numFmtId="164" fontId="6" fillId="7" borderId="0" xfId="0" applyFont="1" applyFill="1" applyAlignment="1">
      <alignment horizontal="center"/>
    </xf>
    <xf numFmtId="164" fontId="4" fillId="0" borderId="0" xfId="0" applyFont="1" applyAlignment="1"/>
    <xf numFmtId="164" fontId="6" fillId="4" borderId="0" xfId="0" applyFont="1" applyFill="1" applyAlignment="1">
      <alignment horizontal="center" vertical="center"/>
    </xf>
    <xf numFmtId="168" fontId="6" fillId="4" borderId="0" xfId="0" applyNumberFormat="1" applyFont="1" applyFill="1" applyAlignment="1"/>
    <xf numFmtId="164" fontId="6" fillId="0" borderId="0" xfId="0" applyFont="1" applyAlignment="1">
      <alignment horizontal="right"/>
    </xf>
    <xf numFmtId="164" fontId="4" fillId="7" borderId="0" xfId="0" applyFont="1" applyFill="1" applyAlignment="1"/>
    <xf numFmtId="164" fontId="6" fillId="0" borderId="0" xfId="0" applyFont="1" applyAlignment="1"/>
    <xf numFmtId="164" fontId="4" fillId="7" borderId="0" xfId="0" applyFont="1" applyFill="1" applyAlignment="1">
      <alignment horizontal="center"/>
    </xf>
    <xf numFmtId="164" fontId="6" fillId="7" borderId="0" xfId="0" applyFont="1" applyFill="1" applyAlignment="1"/>
    <xf numFmtId="0" fontId="0" fillId="0" borderId="0" xfId="0" applyNumberFormat="1">
      <alignment vertical="center"/>
    </xf>
    <xf numFmtId="164" fontId="6" fillId="0" borderId="0" xfId="0" applyFont="1" applyAlignment="1">
      <alignment horizontal="center"/>
    </xf>
    <xf numFmtId="166" fontId="6" fillId="0" borderId="0" xfId="0" applyNumberFormat="1" applyFont="1">
      <alignment vertical="center"/>
    </xf>
    <xf numFmtId="164" fontId="7" fillId="0" borderId="0" xfId="0" applyFont="1" applyAlignment="1">
      <alignment wrapText="1"/>
    </xf>
    <xf numFmtId="164" fontId="7" fillId="0" borderId="10" xfId="0" applyFont="1" applyBorder="1" applyAlignment="1">
      <alignment wrapText="1"/>
    </xf>
    <xf numFmtId="164" fontId="8" fillId="0" borderId="0" xfId="0" applyFont="1">
      <alignment vertical="center"/>
    </xf>
    <xf numFmtId="164" fontId="0" fillId="0" borderId="11" xfId="16" applyFont="1" applyBorder="1">
      <alignment vertical="center"/>
    </xf>
    <xf numFmtId="164" fontId="0" fillId="0" borderId="12" xfId="14" applyFont="1" applyBorder="1">
      <alignment vertical="center"/>
    </xf>
    <xf numFmtId="164" fontId="0" fillId="0" borderId="13" xfId="17" applyFont="1" applyBorder="1">
      <alignment horizontal="left" vertical="center"/>
    </xf>
    <xf numFmtId="164" fontId="9" fillId="0" borderId="14" xfId="15" applyBorder="1">
      <alignment vertical="center"/>
    </xf>
    <xf numFmtId="164" fontId="0" fillId="0" borderId="15" xfId="17" applyFont="1" applyBorder="1">
      <alignment horizontal="left" vertical="center"/>
    </xf>
    <xf numFmtId="164" fontId="9" fillId="0" borderId="16" xfId="15" applyBorder="1">
      <alignment vertical="center"/>
    </xf>
    <xf numFmtId="164" fontId="9" fillId="0" borderId="17" xfId="15" applyBorder="1">
      <alignment vertical="center"/>
    </xf>
    <xf numFmtId="164" fontId="3" fillId="0" borderId="18" xfId="18" applyFont="1" applyBorder="1">
      <alignment horizontal="left" vertical="center"/>
    </xf>
    <xf numFmtId="164" fontId="3" fillId="0" borderId="19" xfId="19" applyBorder="1">
      <alignment vertical="center"/>
    </xf>
    <xf numFmtId="164" fontId="0" fillId="0" borderId="20" xfId="14" applyFont="1" applyBorder="1">
      <alignment vertical="center"/>
    </xf>
    <xf numFmtId="164" fontId="0" fillId="0" borderId="21" xfId="16" applyFont="1" applyBorder="1">
      <alignment vertical="center"/>
    </xf>
    <xf numFmtId="164" fontId="9" fillId="0" borderId="22" xfId="14" applyBorder="1">
      <alignment vertical="center"/>
    </xf>
    <xf numFmtId="164" fontId="9" fillId="0" borderId="23" xfId="14" applyBorder="1">
      <alignment vertical="center"/>
    </xf>
    <xf numFmtId="164" fontId="0" fillId="0" borderId="24" xfId="16" applyFont="1" applyBorder="1">
      <alignment vertical="center"/>
    </xf>
    <xf numFmtId="164" fontId="9" fillId="0" borderId="25" xfId="17" applyBorder="1">
      <alignment horizontal="left" vertical="center"/>
    </xf>
    <xf numFmtId="164" fontId="9" fillId="0" borderId="26" xfId="17" applyBorder="1">
      <alignment horizontal="left" vertical="center"/>
    </xf>
    <xf numFmtId="164" fontId="3" fillId="0" borderId="27" xfId="18" applyFont="1" applyBorder="1">
      <alignment horizontal="left" vertical="center"/>
    </xf>
    <xf numFmtId="164" fontId="9" fillId="0" borderId="28" xfId="15" applyBorder="1">
      <alignment vertical="center"/>
    </xf>
    <xf numFmtId="164" fontId="9" fillId="0" borderId="29" xfId="15" applyBorder="1">
      <alignment vertical="center"/>
    </xf>
    <xf numFmtId="164" fontId="9" fillId="0" borderId="29" xfId="15" applyBorder="1">
      <alignment vertical="center"/>
    </xf>
    <xf numFmtId="164" fontId="9" fillId="0" borderId="30" xfId="15" applyBorder="1">
      <alignment vertical="center"/>
    </xf>
    <xf numFmtId="164" fontId="3" fillId="0" borderId="14" xfId="19" applyBorder="1">
      <alignment vertical="center"/>
    </xf>
    <xf numFmtId="164" fontId="9" fillId="0" borderId="31" xfId="15" applyBorder="1">
      <alignment vertical="center"/>
    </xf>
    <xf numFmtId="164" fontId="9" fillId="0" borderId="0" xfId="15">
      <alignment vertical="center"/>
    </xf>
    <xf numFmtId="164" fontId="9" fillId="0" borderId="0" xfId="15">
      <alignment vertical="center"/>
    </xf>
    <xf numFmtId="164" fontId="9" fillId="0" borderId="32" xfId="15" applyBorder="1">
      <alignment vertical="center"/>
    </xf>
    <xf numFmtId="164" fontId="3" fillId="0" borderId="16" xfId="19" applyBorder="1">
      <alignment vertical="center"/>
    </xf>
    <xf numFmtId="164" fontId="9" fillId="0" borderId="32" xfId="15" applyBorder="1">
      <alignment vertical="center"/>
    </xf>
    <xf numFmtId="164" fontId="9" fillId="0" borderId="31" xfId="15" applyBorder="1">
      <alignment vertical="center"/>
    </xf>
    <xf numFmtId="164" fontId="9" fillId="0" borderId="25" xfId="15" applyBorder="1">
      <alignment vertical="center"/>
    </xf>
    <xf numFmtId="164" fontId="9" fillId="0" borderId="26" xfId="15" applyBorder="1">
      <alignment vertical="center"/>
    </xf>
    <xf numFmtId="164" fontId="9" fillId="0" borderId="33" xfId="15" applyBorder="1">
      <alignment vertical="center"/>
    </xf>
    <xf numFmtId="164" fontId="3" fillId="0" borderId="17" xfId="19" applyBorder="1">
      <alignment vertical="center"/>
    </xf>
    <xf numFmtId="164" fontId="3" fillId="0" borderId="34" xfId="19" applyBorder="1">
      <alignment vertical="center"/>
    </xf>
    <xf numFmtId="164" fontId="3" fillId="0" borderId="35" xfId="19" applyBorder="1">
      <alignment vertical="center"/>
    </xf>
    <xf numFmtId="164" fontId="3" fillId="0" borderId="36" xfId="19" applyBorder="1">
      <alignment vertical="center"/>
    </xf>
    <xf numFmtId="164" fontId="0" fillId="8" borderId="37" xfId="0" applyFont="1" applyFill="1" applyBorder="1">
      <alignment vertical="center"/>
    </xf>
    <xf numFmtId="164" fontId="3" fillId="8" borderId="37" xfId="0" applyFont="1" applyFill="1" applyBorder="1">
      <alignment vertical="center"/>
    </xf>
    <xf numFmtId="164" fontId="3" fillId="8" borderId="38" xfId="0" applyFont="1" applyFill="1" applyBorder="1">
      <alignment vertical="center"/>
    </xf>
    <xf numFmtId="164" fontId="3" fillId="0" borderId="0" xfId="0" applyFont="1">
      <alignment vertical="center"/>
    </xf>
    <xf numFmtId="164" fontId="3" fillId="8" borderId="39" xfId="0" applyFont="1" applyFill="1" applyBorder="1">
      <alignment vertical="center"/>
    </xf>
    <xf numFmtId="164" fontId="0" fillId="8" borderId="39" xfId="0" applyFont="1" applyFill="1" applyBorder="1">
      <alignment vertical="center"/>
    </xf>
    <xf numFmtId="164" fontId="0" fillId="8" borderId="40" xfId="0" applyFont="1" applyFill="1" applyBorder="1">
      <alignment vertical="center"/>
    </xf>
    <xf numFmtId="167" fontId="0" fillId="0" borderId="0" xfId="0" applyNumberFormat="1">
      <alignment vertical="center"/>
    </xf>
    <xf numFmtId="164" fontId="10" fillId="4" borderId="0" xfId="0" applyFont="1" applyFill="1" applyAlignment="1">
      <alignment horizontal="left"/>
    </xf>
    <xf numFmtId="164" fontId="11" fillId="4" borderId="0" xfId="0" applyFont="1" applyFill="1" applyAlignment="1">
      <alignment horizontal="left" wrapText="1"/>
    </xf>
    <xf numFmtId="164" fontId="10" fillId="4" borderId="0" xfId="0" applyFont="1" applyFill="1" applyAlignment="1"/>
    <xf numFmtId="164" fontId="11" fillId="4" borderId="0" xfId="0" applyFont="1" applyFill="1" applyAlignment="1">
      <alignment wrapText="1"/>
    </xf>
    <xf numFmtId="164" fontId="11" fillId="4" borderId="10" xfId="0" applyFont="1" applyFill="1" applyBorder="1" applyAlignment="1">
      <alignment wrapText="1"/>
    </xf>
  </cellXfs>
  <cellStyles count="20">
    <cellStyle name="Background" xfId="2" xr:uid="{00000000-0005-0000-0000-000007000000}"/>
    <cellStyle name="Card" xfId="3" xr:uid="{00000000-0005-0000-0000-000008000000}"/>
    <cellStyle name="Card B" xfId="10" xr:uid="{00000000-0005-0000-0000-00000F000000}"/>
    <cellStyle name="Card BL" xfId="11" xr:uid="{00000000-0005-0000-0000-000010000000}"/>
    <cellStyle name="Card BR" xfId="12" xr:uid="{00000000-0005-0000-0000-000011000000}"/>
    <cellStyle name="Card L" xfId="8" xr:uid="{00000000-0005-0000-0000-00000D000000}"/>
    <cellStyle name="Card R" xfId="9" xr:uid="{00000000-0005-0000-0000-00000E000000}"/>
    <cellStyle name="Card T" xfId="6" xr:uid="{00000000-0005-0000-0000-00000B000000}"/>
    <cellStyle name="Card TL" xfId="5" xr:uid="{00000000-0005-0000-0000-00000A000000}"/>
    <cellStyle name="Card TR" xfId="7" xr:uid="{00000000-0005-0000-0000-00000C000000}"/>
    <cellStyle name="Column Header" xfId="13" xr:uid="{00000000-0005-0000-0000-000012000000}"/>
    <cellStyle name="Ergebnis 2" xfId="1" xr:uid="{00000000-0005-0000-0000-000006000000}"/>
    <cellStyle name="Input" xfId="4" xr:uid="{00000000-0005-0000-0000-000009000000}"/>
    <cellStyle name="Pivot-Tabelle Ecke" xfId="14" xr:uid="{00000000-0005-0000-0000-000013000000}"/>
    <cellStyle name="Pivot-Tabelle Ergebnis" xfId="19" xr:uid="{00000000-0005-0000-0000-000018000000}"/>
    <cellStyle name="Pivot-Tabelle Feld" xfId="16" xr:uid="{00000000-0005-0000-0000-000015000000}"/>
    <cellStyle name="Pivot-Tabelle Kategorie" xfId="17" xr:uid="{00000000-0005-0000-0000-000016000000}"/>
    <cellStyle name="Pivot-Tabelle Titel" xfId="18" xr:uid="{00000000-0005-0000-0000-000017000000}"/>
    <cellStyle name="Pivot-Tabelle Wert" xfId="15" xr:uid="{00000000-0005-0000-0000-000014000000}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CE5CD"/>
      <rgbColor rgb="FF99CCFF"/>
      <rgbColor rgb="FFFF99CC"/>
      <rgbColor rgb="FFCC99FF"/>
      <rgbColor rgb="FFFFE5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4A4A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Date="0" createdVersion="3" recordCount="54" xr:uid="{00000000-000A-0000-FFFF-FFFF01000000}">
  <cacheSource type="worksheet">
    <worksheetSource ref="B1:W55" sheet="Datentabelle"/>
  </cacheSource>
  <cacheFields count="22">
    <cacheField name="Kette " numFmtId="0">
      <sharedItems count="17">
        <s v="Aldi"/>
        <s v="Bau- und Gartenmarkt Obi"/>
        <s v="Blumen Bintig"/>
        <s v="Edeka"/>
        <s v="Gartencenter Bintig"/>
        <s v="Gartencenter Hesse"/>
        <s v="Hellweg"/>
        <s v="Kaufland"/>
        <s v="Lidl"/>
        <s v="Netto"/>
        <s v="Penny"/>
        <s v="REWE"/>
        <s v="REWE Dörholt"/>
        <s v="REWE Jungen"/>
        <s v="REWE Krummenerl"/>
        <s v="REWE Räker"/>
        <s v="toom Baumarkt"/>
      </sharedItems>
    </cacheField>
    <cacheField name="Art" numFmtId="0">
      <sharedItems containsBlank="1" count="3">
        <s v="Bau und Gartenmärkte"/>
        <s v="Lebensmitteldiscounter"/>
        <m/>
      </sharedItems>
    </cacheField>
    <cacheField name="Marke" numFmtId="0">
      <sharedItems count="8">
        <s v="Aldi"/>
        <s v="Baumarkt"/>
        <s v="Edeka"/>
        <s v="Kaufland"/>
        <s v="Lidl"/>
        <s v="Netto"/>
        <s v="Penny"/>
        <s v="REWE"/>
      </sharedItems>
    </cacheField>
    <cacheField name="Filalie" numFmtId="0">
      <sharedItems count="54">
        <s v="Ahlener Str. 75 – Heessen"/>
        <s v="Ahlener Straße 132 – Heessen"/>
        <s v="Alleestraße 12"/>
        <s v="Alter Uentroper Weg 53 – Werries"/>
        <s v="Am Dahlhof 2 – Bockum-Hövel"/>
        <s v="Am Landwehrwinkel 2 – Heessen"/>
        <s v="Bockumer Weg 55 – Norden"/>
        <s v="Caldenhofer Weg 138 a"/>
        <s v="Dortmunder Str. 100"/>
        <s v="Dortmunder Str. 110"/>
        <s v="Dortmunder Str. 253 – Herringen"/>
        <s v="Dortmunder Straße 2"/>
        <s v="Ehrenfeldstr. 1 – Bockum-Hövel"/>
        <s v="Friedrich-Ebert-Straße 14 – Bockum-Hövel"/>
        <s v="Grünstraße 102"/>
        <s v="Hammer Straße 9 – Bockum-Hövel"/>
        <s v="Heessener Str. 79 – Heessen"/>
        <s v="Heideweg 2 – Berge"/>
        <s v="Herringer Heide 2 – Herringen"/>
        <s v="Horster Str. 24 – Bokum Hövel"/>
        <s v="Kamener Str. 148 – Pelkum"/>
        <s v="Kamener Straße 100 – Pelkum"/>
        <s v="Kamener Straße 150 – Pelkum"/>
        <s v="Kamener Straße 176"/>
        <s v="Kampshege 2"/>
        <s v="Karl-Mecklenbrauck-Weg 2 – Werries"/>
        <s v="Kleine Amtsstraße 11"/>
        <s v="Lange Straße 134 – 136"/>
        <s v="Lohauserholzstr. 2b"/>
        <s v="Lohauserholzstr. 4b"/>
        <s v="Marktplatz 5"/>
        <s v="Max-Billinger-Straße"/>
        <s v="Moritz-Bacharach-Straße 7 – Werries"/>
        <s v="Münsterstraße 183 – Heessen"/>
        <s v="Münsterstraße 77 – Norden"/>
        <s v="Ökonomierat-Peitzmeier-Platz 2-4"/>
        <s v="Östingstraße 3"/>
        <s v="Ostwennemarstr. 10 – Werries"/>
        <s v="Ostwennemarstr. 100 – Werries"/>
        <s v="Ostwennemarstr. 118 – Werries"/>
        <s v="Ostwennemarstraße 100 – Werries"/>
        <s v="Parceliuspark 2"/>
        <s v="Quellenstraße 4 – Herringen"/>
        <s v="Rautenstrauchstraße 55 – Bockum-Hövel"/>
        <s v="Römer Str. 32 – Bockum-Hövel"/>
        <s v="Römerstraße 16 – Bockum-Hövel"/>
        <s v="Sachsenring 11"/>
        <s v="Sachsenweg 22"/>
        <s v="Schwarzer Weg 24"/>
        <s v="Unnaer Str. 36"/>
        <s v="Unterer Heideweg 1"/>
        <s v="Unterer Heideweg 90 – Rhynern"/>
        <s v="Werler Straße 244"/>
        <s v="Wilhelmstr. 197"/>
      </sharedItems>
    </cacheField>
    <cacheField name="Abstand" numFmtId="0">
      <sharedItems containsString="0" containsBlank="1" containsNumber="1" containsInteger="1" minValue="30" maxValue="160" count="15">
        <n v="30"/>
        <n v="35"/>
        <n v="40"/>
        <n v="60"/>
        <n v="62"/>
        <n v="72"/>
        <n v="76"/>
        <n v="80"/>
        <n v="90"/>
        <n v="100"/>
        <n v="110"/>
        <n v="114"/>
        <n v="130"/>
        <n v="160"/>
        <m/>
      </sharedItems>
    </cacheField>
    <cacheField name="M" numFmtId="0">
      <sharedItems containsString="0" containsBlank="1" containsNumber="1" containsInteger="1" minValue="0" maxValue="5" count="5">
        <n v="0"/>
        <n v="2"/>
        <n v="3"/>
        <n v="5"/>
        <m/>
      </sharedItems>
    </cacheField>
    <cacheField name="S1" numFmtId="0">
      <sharedItems containsString="0" containsBlank="1" containsNumber="1" containsInteger="1" minValue="0" maxValue="4" count="5">
        <n v="0"/>
        <n v="1"/>
        <n v="2"/>
        <n v="4"/>
        <m/>
      </sharedItems>
    </cacheField>
    <cacheField name="S2" numFmtId="0">
      <sharedItems containsString="0" containsBlank="1" containsNumber="1" containsInteger="1" minValue="0" maxValue="1" count="3">
        <n v="0"/>
        <n v="1"/>
        <m/>
      </sharedItems>
    </cacheField>
    <cacheField name="S3" numFmtId="0">
      <sharedItems containsString="0" containsBlank="1" containsNumber="1" containsInteger="1" minValue="0" maxValue="1" count="3">
        <n v="0"/>
        <n v="1"/>
        <m/>
      </sharedItems>
    </cacheField>
    <cacheField name="D" numFmtId="0">
      <sharedItems containsString="0" containsBlank="1" containsNumber="1" containsInteger="1" minValue="0" maxValue="5" count="3">
        <n v="0"/>
        <n v="5"/>
        <m/>
      </sharedItems>
    </cacheField>
    <cacheField name="Art2" numFmtId="0">
      <sharedItems count="8">
        <s v="Anlehnbügel"/>
        <s v="Felgenkiller (Bogen- oder Giebelform)"/>
        <s v="Felgenkiller (M-Form)"/>
        <s v="Felgenkiller (Pultform)"/>
        <s v="Felgenklemmer"/>
        <s v="keine Fahrradständer"/>
        <s v="ODM"/>
        <s v="Vorderradhalter mit Bügel"/>
      </sharedItems>
    </cacheField>
    <cacheField name="T" numFmtId="0">
      <sharedItems containsSemiMixedTypes="0" containsString="0" containsNumber="1" containsInteger="1" minValue="0" maxValue="14" count="7">
        <n v="0"/>
        <n v="2"/>
        <n v="10"/>
        <n v="11"/>
        <n v="12"/>
        <n v="13"/>
        <n v="14"/>
      </sharedItems>
    </cacheField>
    <cacheField name="Anzac" numFmtId="0">
      <sharedItems containsSemiMixedTypes="0" containsString="0" containsNumber="1" containsInteger="1" minValue="0" maxValue="36" count="18">
        <n v="0"/>
        <n v="3"/>
        <n v="4"/>
        <n v="5"/>
        <n v="6"/>
        <n v="7"/>
        <n v="8"/>
        <n v="9"/>
        <n v="10"/>
        <n v="11"/>
        <n v="12"/>
        <n v="13"/>
        <n v="15"/>
        <n v="16"/>
        <n v="18"/>
        <n v="20"/>
        <n v="30"/>
        <n v="36"/>
      </sharedItems>
    </cacheField>
    <cacheField name="Anzahl PKW" numFmtId="0">
      <sharedItems containsSemiMixedTypes="0" containsString="0" containsNumber="1" containsInteger="1" minValue="1" maxValue="300" count="22">
        <n v="1"/>
        <n v="12"/>
        <n v="20"/>
        <n v="30"/>
        <n v="35"/>
        <n v="40"/>
        <n v="50"/>
        <n v="52"/>
        <n v="60"/>
        <n v="70"/>
        <n v="72"/>
        <n v="80"/>
        <n v="85"/>
        <n v="100"/>
        <n v="108"/>
        <n v="110"/>
        <n v="120"/>
        <n v="170"/>
        <n v="216"/>
        <n v="220"/>
        <n v="250"/>
        <n v="300"/>
      </sharedItems>
    </cacheField>
    <cacheField name="A" numFmtId="0">
      <sharedItems containsSemiMixedTypes="0" containsString="0" containsNumber="1" minValue="0" maxValue="1" count="21">
        <n v="0"/>
        <n v="0.16"/>
        <n v="0.3"/>
        <n v="0.36363636363636398"/>
        <n v="0.37037037037037002"/>
        <n v="0.41666666666666702"/>
        <n v="0.43333333333333302"/>
        <n v="0.5"/>
        <n v="0.6"/>
        <n v="0.70588235294117596"/>
        <n v="0.75"/>
        <n v="0.76470588235294101"/>
        <n v="0.76923076923076905"/>
        <n v="0.82352941176470595"/>
        <n v="0.83333333333333304"/>
        <n v="0.9"/>
        <n v="0.90909090909090895"/>
        <n v="0.91666666666666696"/>
        <n v="0.92592592592592604"/>
        <n v="0.97222222222222199"/>
        <n v="1"/>
      </sharedItems>
    </cacheField>
    <cacheField name="Überdachung" numFmtId="0">
      <sharedItems containsMixedTypes="1" containsNumber="1" containsInteger="1" minValue="3" maxValue="16" count="8">
        <n v="3"/>
        <n v="6"/>
        <n v="8"/>
        <n v="10"/>
        <n v="16"/>
        <s v="-"/>
        <s v="ja"/>
        <s v="nein"/>
      </sharedItems>
    </cacheField>
    <cacheField name="U" numFmtId="0">
      <sharedItems containsSemiMixedTypes="0" containsString="0" containsNumber="1" minValue="0" maxValue="1" count="7">
        <n v="0"/>
        <n v="0.2"/>
        <n v="0.5"/>
        <n v="0.55555555555555602"/>
        <n v="0.6"/>
        <n v="0.61538461538461497"/>
        <n v="1"/>
      </sharedItems>
    </cacheField>
    <cacheField name="T-Pkt" numFmtId="0">
      <sharedItems containsSemiMixedTypes="0" containsString="0" containsNumber="1" minValue="0" maxValue="43.75" count="7">
        <n v="0"/>
        <n v="6.25"/>
        <n v="31.25"/>
        <n v="34.375"/>
        <n v="37.5"/>
        <n v="40.625"/>
        <n v="43.75"/>
      </sharedItems>
    </cacheField>
    <cacheField name="A-Pkt" numFmtId="0">
      <sharedItems containsSemiMixedTypes="0" containsString="0" containsNumber="1" minValue="0" maxValue="30" count="21">
        <n v="0"/>
        <n v="4.8"/>
        <n v="9"/>
        <n v="10.909090909090899"/>
        <n v="11.1111111111111"/>
        <n v="12.5"/>
        <n v="13"/>
        <n v="15"/>
        <n v="18"/>
        <n v="21.176470588235301"/>
        <n v="22.5"/>
        <n v="22.9411764705882"/>
        <n v="23.076923076923102"/>
        <n v="24.705882352941199"/>
        <n v="25"/>
        <n v="27"/>
        <n v="27.272727272727298"/>
        <n v="27.5"/>
        <n v="27.7777777777778"/>
        <n v="29.1666666666667"/>
        <n v="30"/>
      </sharedItems>
    </cacheField>
    <cacheField name="U-Pkt" numFmtId="0">
      <sharedItems containsSemiMixedTypes="0" containsString="0" containsNumber="1" minValue="0" maxValue="20" count="7">
        <n v="0"/>
        <n v="4"/>
        <n v="10"/>
        <n v="11.1111111111111"/>
        <n v="12"/>
        <n v="12.307692307692299"/>
        <n v="20"/>
      </sharedItems>
    </cacheField>
    <cacheField name="Bewertung" numFmtId="0">
      <sharedItems containsSemiMixedTypes="0" containsString="0" containsNumber="1" minValue="0" maxValue="93.75" count="32">
        <n v="0"/>
        <n v="4.8"/>
        <n v="30"/>
        <n v="33.25"/>
        <n v="35.3611111111111"/>
        <n v="35.4166666666667"/>
        <n v="36.25"/>
        <n v="40.25"/>
        <n v="43.25"/>
        <n v="46.5"/>
        <n v="49.191176470588204"/>
        <n v="50"/>
        <n v="51.534090909090899"/>
        <n v="53.522727272727302"/>
        <n v="56.25"/>
        <n v="58.75"/>
        <n v="63.75"/>
        <n v="64.375"/>
        <n v="64.926470588235304"/>
        <n v="66.25"/>
        <n v="66.826923076923094"/>
        <n v="67.5"/>
        <n v="68.455882352941202"/>
        <n v="68.75"/>
        <n v="69.057692307692307"/>
        <n v="71.7361111111111"/>
        <n v="73.75"/>
        <n v="81.25"/>
        <n v="81.75"/>
        <n v="88.75"/>
        <n v="91.5277777777778"/>
        <n v="93.75"/>
      </sharedItems>
    </cacheField>
    <cacheField name="Note" numFmtId="0">
      <sharedItems containsSemiMixedTypes="0" containsString="0" containsNumber="1" containsInteger="1" minValue="1" maxValue="6" count="6">
        <n v="1"/>
        <n v="2"/>
        <n v="3"/>
        <n v="4"/>
        <n v="5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Date="0" createdVersion="3" recordCount="52" xr:uid="{00000000-000A-0000-FFFF-FFFF02000000}">
  <cacheSource type="worksheet">
    <worksheetSource ref="L3:L55" sheet="Datentabelle"/>
  </cacheSource>
  <cacheFields count="1">
    <cacheField name="Felgenkiller (Bogen- oder Giebelform)" numFmtId="0">
      <sharedItems count="7">
        <s v="Anlehnbügel"/>
        <s v="Felgenkiller (Bogen- oder Giebelform)"/>
        <s v="Felgenkiller (M-Form)"/>
        <s v="Felgenkiller (Pultform)"/>
        <s v="Felgenklemmer"/>
        <s v="keine Fahrradständer"/>
        <s v="Vorderradhalter mit Büge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1"/>
    <x v="0"/>
    <x v="1"/>
    <x v="47"/>
    <x v="4"/>
    <x v="3"/>
    <x v="2"/>
    <x v="1"/>
    <x v="1"/>
    <x v="1"/>
    <x v="6"/>
    <x v="6"/>
    <x v="11"/>
    <x v="21"/>
    <x v="6"/>
    <x v="2"/>
    <x v="5"/>
    <x v="6"/>
    <x v="6"/>
    <x v="5"/>
    <x v="24"/>
    <x v="2"/>
  </r>
  <r>
    <x v="2"/>
    <x v="0"/>
    <x v="1"/>
    <x v="50"/>
    <x v="0"/>
    <x v="0"/>
    <x v="0"/>
    <x v="1"/>
    <x v="1"/>
    <x v="0"/>
    <x v="1"/>
    <x v="1"/>
    <x v="8"/>
    <x v="11"/>
    <x v="20"/>
    <x v="7"/>
    <x v="0"/>
    <x v="1"/>
    <x v="20"/>
    <x v="0"/>
    <x v="6"/>
    <x v="4"/>
  </r>
  <r>
    <x v="4"/>
    <x v="0"/>
    <x v="1"/>
    <x v="46"/>
    <x v="1"/>
    <x v="0"/>
    <x v="0"/>
    <x v="1"/>
    <x v="1"/>
    <x v="0"/>
    <x v="3"/>
    <x v="1"/>
    <x v="11"/>
    <x v="17"/>
    <x v="11"/>
    <x v="6"/>
    <x v="6"/>
    <x v="1"/>
    <x v="11"/>
    <x v="6"/>
    <x v="10"/>
    <x v="3"/>
  </r>
  <r>
    <x v="5"/>
    <x v="0"/>
    <x v="1"/>
    <x v="24"/>
    <x v="14"/>
    <x v="0"/>
    <x v="0"/>
    <x v="0"/>
    <x v="0"/>
    <x v="0"/>
    <x v="4"/>
    <x v="0"/>
    <x v="2"/>
    <x v="20"/>
    <x v="1"/>
    <x v="7"/>
    <x v="0"/>
    <x v="0"/>
    <x v="1"/>
    <x v="0"/>
    <x v="1"/>
    <x v="5"/>
  </r>
  <r>
    <x v="6"/>
    <x v="0"/>
    <x v="1"/>
    <x v="36"/>
    <x v="14"/>
    <x v="1"/>
    <x v="1"/>
    <x v="1"/>
    <x v="1"/>
    <x v="1"/>
    <x v="7"/>
    <x v="2"/>
    <x v="9"/>
    <x v="16"/>
    <x v="17"/>
    <x v="7"/>
    <x v="0"/>
    <x v="2"/>
    <x v="17"/>
    <x v="0"/>
    <x v="15"/>
    <x v="2"/>
  </r>
  <r>
    <x v="16"/>
    <x v="0"/>
    <x v="1"/>
    <x v="9"/>
    <x v="14"/>
    <x v="0"/>
    <x v="0"/>
    <x v="1"/>
    <x v="1"/>
    <x v="0"/>
    <x v="3"/>
    <x v="1"/>
    <x v="7"/>
    <x v="13"/>
    <x v="15"/>
    <x v="7"/>
    <x v="0"/>
    <x v="1"/>
    <x v="15"/>
    <x v="0"/>
    <x v="3"/>
    <x v="4"/>
  </r>
  <r>
    <x v="0"/>
    <x v="1"/>
    <x v="0"/>
    <x v="4"/>
    <x v="13"/>
    <x v="3"/>
    <x v="3"/>
    <x v="0"/>
    <x v="0"/>
    <x v="1"/>
    <x v="0"/>
    <x v="6"/>
    <x v="10"/>
    <x v="15"/>
    <x v="20"/>
    <x v="6"/>
    <x v="6"/>
    <x v="6"/>
    <x v="20"/>
    <x v="6"/>
    <x v="31"/>
    <x v="0"/>
  </r>
  <r>
    <x v="0"/>
    <x v="1"/>
    <x v="0"/>
    <x v="10"/>
    <x v="9"/>
    <x v="3"/>
    <x v="3"/>
    <x v="0"/>
    <x v="0"/>
    <x v="1"/>
    <x v="0"/>
    <x v="6"/>
    <x v="2"/>
    <x v="11"/>
    <x v="7"/>
    <x v="7"/>
    <x v="0"/>
    <x v="6"/>
    <x v="7"/>
    <x v="0"/>
    <x v="15"/>
    <x v="2"/>
  </r>
  <r>
    <x v="0"/>
    <x v="1"/>
    <x v="0"/>
    <x v="20"/>
    <x v="14"/>
    <x v="0"/>
    <x v="0"/>
    <x v="1"/>
    <x v="1"/>
    <x v="0"/>
    <x v="3"/>
    <x v="1"/>
    <x v="8"/>
    <x v="16"/>
    <x v="14"/>
    <x v="1"/>
    <x v="4"/>
    <x v="1"/>
    <x v="14"/>
    <x v="4"/>
    <x v="8"/>
    <x v="3"/>
  </r>
  <r>
    <x v="0"/>
    <x v="1"/>
    <x v="0"/>
    <x v="29"/>
    <x v="8"/>
    <x v="3"/>
    <x v="3"/>
    <x v="0"/>
    <x v="0"/>
    <x v="1"/>
    <x v="0"/>
    <x v="6"/>
    <x v="8"/>
    <x v="14"/>
    <x v="18"/>
    <x v="6"/>
    <x v="6"/>
    <x v="6"/>
    <x v="18"/>
    <x v="6"/>
    <x v="30"/>
    <x v="0"/>
  </r>
  <r>
    <x v="0"/>
    <x v="1"/>
    <x v="0"/>
    <x v="32"/>
    <x v="8"/>
    <x v="3"/>
    <x v="3"/>
    <x v="0"/>
    <x v="0"/>
    <x v="1"/>
    <x v="0"/>
    <x v="6"/>
    <x v="4"/>
    <x v="12"/>
    <x v="9"/>
    <x v="7"/>
    <x v="0"/>
    <x v="6"/>
    <x v="9"/>
    <x v="0"/>
    <x v="18"/>
    <x v="2"/>
  </r>
  <r>
    <x v="0"/>
    <x v="1"/>
    <x v="0"/>
    <x v="52"/>
    <x v="14"/>
    <x v="0"/>
    <x v="0"/>
    <x v="1"/>
    <x v="1"/>
    <x v="0"/>
    <x v="3"/>
    <x v="1"/>
    <x v="12"/>
    <x v="11"/>
    <x v="20"/>
    <x v="6"/>
    <x v="6"/>
    <x v="1"/>
    <x v="20"/>
    <x v="6"/>
    <x v="14"/>
    <x v="2"/>
  </r>
  <r>
    <x v="0"/>
    <x v="1"/>
    <x v="0"/>
    <x v="26"/>
    <x v="14"/>
    <x v="3"/>
    <x v="3"/>
    <x v="0"/>
    <x v="2"/>
    <x v="1"/>
    <x v="0"/>
    <x v="6"/>
    <x v="5"/>
    <x v="8"/>
    <x v="20"/>
    <x v="7"/>
    <x v="0"/>
    <x v="6"/>
    <x v="20"/>
    <x v="0"/>
    <x v="26"/>
    <x v="1"/>
  </r>
  <r>
    <x v="0"/>
    <x v="1"/>
    <x v="0"/>
    <x v="14"/>
    <x v="14"/>
    <x v="3"/>
    <x v="3"/>
    <x v="0"/>
    <x v="2"/>
    <x v="1"/>
    <x v="0"/>
    <x v="6"/>
    <x v="4"/>
    <x v="11"/>
    <x v="10"/>
    <x v="7"/>
    <x v="0"/>
    <x v="6"/>
    <x v="10"/>
    <x v="0"/>
    <x v="19"/>
    <x v="2"/>
  </r>
  <r>
    <x v="3"/>
    <x v="1"/>
    <x v="2"/>
    <x v="8"/>
    <x v="14"/>
    <x v="0"/>
    <x v="0"/>
    <x v="1"/>
    <x v="1"/>
    <x v="0"/>
    <x v="3"/>
    <x v="1"/>
    <x v="13"/>
    <x v="11"/>
    <x v="20"/>
    <x v="4"/>
    <x v="6"/>
    <x v="1"/>
    <x v="20"/>
    <x v="6"/>
    <x v="14"/>
    <x v="2"/>
  </r>
  <r>
    <x v="3"/>
    <x v="1"/>
    <x v="2"/>
    <x v="22"/>
    <x v="14"/>
    <x v="0"/>
    <x v="0"/>
    <x v="1"/>
    <x v="1"/>
    <x v="0"/>
    <x v="1"/>
    <x v="1"/>
    <x v="10"/>
    <x v="16"/>
    <x v="20"/>
    <x v="7"/>
    <x v="0"/>
    <x v="1"/>
    <x v="20"/>
    <x v="0"/>
    <x v="6"/>
    <x v="4"/>
  </r>
  <r>
    <x v="3"/>
    <x v="1"/>
    <x v="2"/>
    <x v="30"/>
    <x v="14"/>
    <x v="0"/>
    <x v="0"/>
    <x v="1"/>
    <x v="1"/>
    <x v="0"/>
    <x v="3"/>
    <x v="1"/>
    <x v="13"/>
    <x v="1"/>
    <x v="20"/>
    <x v="6"/>
    <x v="6"/>
    <x v="1"/>
    <x v="20"/>
    <x v="6"/>
    <x v="14"/>
    <x v="2"/>
  </r>
  <r>
    <x v="3"/>
    <x v="1"/>
    <x v="2"/>
    <x v="40"/>
    <x v="14"/>
    <x v="0"/>
    <x v="0"/>
    <x v="1"/>
    <x v="1"/>
    <x v="0"/>
    <x v="3"/>
    <x v="1"/>
    <x v="15"/>
    <x v="10"/>
    <x v="20"/>
    <x v="6"/>
    <x v="6"/>
    <x v="1"/>
    <x v="20"/>
    <x v="6"/>
    <x v="14"/>
    <x v="2"/>
  </r>
  <r>
    <x v="3"/>
    <x v="1"/>
    <x v="2"/>
    <x v="41"/>
    <x v="14"/>
    <x v="3"/>
    <x v="3"/>
    <x v="0"/>
    <x v="0"/>
    <x v="1"/>
    <x v="0"/>
    <x v="6"/>
    <x v="10"/>
    <x v="13"/>
    <x v="20"/>
    <x v="7"/>
    <x v="0"/>
    <x v="6"/>
    <x v="20"/>
    <x v="0"/>
    <x v="26"/>
    <x v="1"/>
  </r>
  <r>
    <x v="7"/>
    <x v="1"/>
    <x v="3"/>
    <x v="33"/>
    <x v="2"/>
    <x v="0"/>
    <x v="0"/>
    <x v="1"/>
    <x v="1"/>
    <x v="0"/>
    <x v="1"/>
    <x v="1"/>
    <x v="14"/>
    <x v="21"/>
    <x v="8"/>
    <x v="3"/>
    <x v="3"/>
    <x v="1"/>
    <x v="8"/>
    <x v="3"/>
    <x v="4"/>
    <x v="4"/>
  </r>
  <r>
    <x v="7"/>
    <x v="1"/>
    <x v="3"/>
    <x v="35"/>
    <x v="14"/>
    <x v="0"/>
    <x v="0"/>
    <x v="1"/>
    <x v="1"/>
    <x v="0"/>
    <x v="3"/>
    <x v="1"/>
    <x v="17"/>
    <x v="13"/>
    <x v="20"/>
    <x v="6"/>
    <x v="6"/>
    <x v="1"/>
    <x v="20"/>
    <x v="6"/>
    <x v="14"/>
    <x v="2"/>
  </r>
  <r>
    <x v="7"/>
    <x v="1"/>
    <x v="3"/>
    <x v="45"/>
    <x v="14"/>
    <x v="3"/>
    <x v="1"/>
    <x v="1"/>
    <x v="1"/>
    <x v="1"/>
    <x v="7"/>
    <x v="5"/>
    <x v="6"/>
    <x v="19"/>
    <x v="3"/>
    <x v="7"/>
    <x v="0"/>
    <x v="5"/>
    <x v="3"/>
    <x v="0"/>
    <x v="12"/>
    <x v="3"/>
  </r>
  <r>
    <x v="7"/>
    <x v="1"/>
    <x v="3"/>
    <x v="53"/>
    <x v="7"/>
    <x v="3"/>
    <x v="1"/>
    <x v="1"/>
    <x v="1"/>
    <x v="1"/>
    <x v="7"/>
    <x v="5"/>
    <x v="6"/>
    <x v="18"/>
    <x v="4"/>
    <x v="6"/>
    <x v="6"/>
    <x v="5"/>
    <x v="4"/>
    <x v="6"/>
    <x v="25"/>
    <x v="1"/>
  </r>
  <r>
    <x v="8"/>
    <x v="1"/>
    <x v="4"/>
    <x v="0"/>
    <x v="14"/>
    <x v="3"/>
    <x v="3"/>
    <x v="0"/>
    <x v="0"/>
    <x v="1"/>
    <x v="0"/>
    <x v="6"/>
    <x v="4"/>
    <x v="13"/>
    <x v="8"/>
    <x v="6"/>
    <x v="6"/>
    <x v="6"/>
    <x v="8"/>
    <x v="6"/>
    <x v="28"/>
    <x v="1"/>
  </r>
  <r>
    <x v="8"/>
    <x v="1"/>
    <x v="4"/>
    <x v="13"/>
    <x v="5"/>
    <x v="3"/>
    <x v="3"/>
    <x v="0"/>
    <x v="0"/>
    <x v="1"/>
    <x v="0"/>
    <x v="6"/>
    <x v="4"/>
    <x v="10"/>
    <x v="14"/>
    <x v="6"/>
    <x v="6"/>
    <x v="6"/>
    <x v="14"/>
    <x v="6"/>
    <x v="29"/>
    <x v="0"/>
  </r>
  <r>
    <x v="8"/>
    <x v="1"/>
    <x v="4"/>
    <x v="28"/>
    <x v="8"/>
    <x v="3"/>
    <x v="3"/>
    <x v="0"/>
    <x v="0"/>
    <x v="1"/>
    <x v="0"/>
    <x v="6"/>
    <x v="3"/>
    <x v="16"/>
    <x v="5"/>
    <x v="7"/>
    <x v="0"/>
    <x v="6"/>
    <x v="5"/>
    <x v="0"/>
    <x v="14"/>
    <x v="2"/>
  </r>
  <r>
    <x v="8"/>
    <x v="1"/>
    <x v="4"/>
    <x v="34"/>
    <x v="7"/>
    <x v="3"/>
    <x v="3"/>
    <x v="0"/>
    <x v="0"/>
    <x v="1"/>
    <x v="0"/>
    <x v="6"/>
    <x v="5"/>
    <x v="12"/>
    <x v="13"/>
    <x v="7"/>
    <x v="0"/>
    <x v="6"/>
    <x v="13"/>
    <x v="0"/>
    <x v="22"/>
    <x v="2"/>
  </r>
  <r>
    <x v="8"/>
    <x v="1"/>
    <x v="4"/>
    <x v="38"/>
    <x v="12"/>
    <x v="2"/>
    <x v="3"/>
    <x v="0"/>
    <x v="0"/>
    <x v="1"/>
    <x v="0"/>
    <x v="4"/>
    <x v="15"/>
    <x v="10"/>
    <x v="20"/>
    <x v="7"/>
    <x v="0"/>
    <x v="4"/>
    <x v="20"/>
    <x v="0"/>
    <x v="21"/>
    <x v="2"/>
  </r>
  <r>
    <x v="8"/>
    <x v="1"/>
    <x v="4"/>
    <x v="23"/>
    <x v="14"/>
    <x v="2"/>
    <x v="3"/>
    <x v="0"/>
    <x v="0"/>
    <x v="1"/>
    <x v="0"/>
    <x v="4"/>
    <x v="1"/>
    <x v="13"/>
    <x v="2"/>
    <x v="7"/>
    <x v="0"/>
    <x v="4"/>
    <x v="2"/>
    <x v="0"/>
    <x v="9"/>
    <x v="3"/>
  </r>
  <r>
    <x v="9"/>
    <x v="1"/>
    <x v="5"/>
    <x v="7"/>
    <x v="14"/>
    <x v="3"/>
    <x v="3"/>
    <x v="0"/>
    <x v="0"/>
    <x v="1"/>
    <x v="0"/>
    <x v="6"/>
    <x v="3"/>
    <x v="8"/>
    <x v="14"/>
    <x v="7"/>
    <x v="0"/>
    <x v="6"/>
    <x v="14"/>
    <x v="0"/>
    <x v="23"/>
    <x v="2"/>
  </r>
  <r>
    <x v="9"/>
    <x v="1"/>
    <x v="5"/>
    <x v="12"/>
    <x v="14"/>
    <x v="3"/>
    <x v="3"/>
    <x v="0"/>
    <x v="0"/>
    <x v="1"/>
    <x v="0"/>
    <x v="6"/>
    <x v="2"/>
    <x v="4"/>
    <x v="20"/>
    <x v="7"/>
    <x v="0"/>
    <x v="6"/>
    <x v="20"/>
    <x v="0"/>
    <x v="26"/>
    <x v="1"/>
  </r>
  <r>
    <x v="9"/>
    <x v="1"/>
    <x v="5"/>
    <x v="16"/>
    <x v="14"/>
    <x v="0"/>
    <x v="0"/>
    <x v="1"/>
    <x v="1"/>
    <x v="0"/>
    <x v="3"/>
    <x v="1"/>
    <x v="8"/>
    <x v="6"/>
    <x v="20"/>
    <x v="7"/>
    <x v="0"/>
    <x v="1"/>
    <x v="20"/>
    <x v="0"/>
    <x v="6"/>
    <x v="4"/>
  </r>
  <r>
    <x v="9"/>
    <x v="1"/>
    <x v="5"/>
    <x v="25"/>
    <x v="10"/>
    <x v="1"/>
    <x v="3"/>
    <x v="0"/>
    <x v="0"/>
    <x v="1"/>
    <x v="0"/>
    <x v="3"/>
    <x v="6"/>
    <x v="11"/>
    <x v="20"/>
    <x v="7"/>
    <x v="0"/>
    <x v="3"/>
    <x v="20"/>
    <x v="0"/>
    <x v="17"/>
    <x v="2"/>
  </r>
  <r>
    <x v="9"/>
    <x v="1"/>
    <x v="5"/>
    <x v="37"/>
    <x v="11"/>
    <x v="1"/>
    <x v="3"/>
    <x v="0"/>
    <x v="0"/>
    <x v="1"/>
    <x v="0"/>
    <x v="3"/>
    <x v="13"/>
    <x v="5"/>
    <x v="20"/>
    <x v="7"/>
    <x v="0"/>
    <x v="3"/>
    <x v="20"/>
    <x v="0"/>
    <x v="17"/>
    <x v="2"/>
  </r>
  <r>
    <x v="9"/>
    <x v="1"/>
    <x v="5"/>
    <x v="51"/>
    <x v="14"/>
    <x v="0"/>
    <x v="0"/>
    <x v="1"/>
    <x v="1"/>
    <x v="0"/>
    <x v="3"/>
    <x v="1"/>
    <x v="8"/>
    <x v="8"/>
    <x v="20"/>
    <x v="7"/>
    <x v="0"/>
    <x v="1"/>
    <x v="20"/>
    <x v="0"/>
    <x v="6"/>
    <x v="4"/>
  </r>
  <r>
    <x v="9"/>
    <x v="1"/>
    <x v="5"/>
    <x v="11"/>
    <x v="14"/>
    <x v="0"/>
    <x v="0"/>
    <x v="1"/>
    <x v="1"/>
    <x v="0"/>
    <x v="1"/>
    <x v="1"/>
    <x v="5"/>
    <x v="10"/>
    <x v="19"/>
    <x v="7"/>
    <x v="0"/>
    <x v="1"/>
    <x v="19"/>
    <x v="0"/>
    <x v="5"/>
    <x v="4"/>
  </r>
  <r>
    <x v="9"/>
    <x v="1"/>
    <x v="5"/>
    <x v="21"/>
    <x v="14"/>
    <x v="3"/>
    <x v="3"/>
    <x v="0"/>
    <x v="0"/>
    <x v="1"/>
    <x v="0"/>
    <x v="6"/>
    <x v="2"/>
    <x v="7"/>
    <x v="12"/>
    <x v="7"/>
    <x v="0"/>
    <x v="6"/>
    <x v="12"/>
    <x v="0"/>
    <x v="20"/>
    <x v="2"/>
  </r>
  <r>
    <x v="9"/>
    <x v="2"/>
    <x v="5"/>
    <x v="31"/>
    <x v="14"/>
    <x v="4"/>
    <x v="4"/>
    <x v="2"/>
    <x v="2"/>
    <x v="2"/>
    <x v="3"/>
    <x v="1"/>
    <x v="8"/>
    <x v="8"/>
    <x v="20"/>
    <x v="7"/>
    <x v="0"/>
    <x v="1"/>
    <x v="20"/>
    <x v="0"/>
    <x v="6"/>
    <x v="4"/>
  </r>
  <r>
    <x v="9"/>
    <x v="2"/>
    <x v="5"/>
    <x v="49"/>
    <x v="14"/>
    <x v="4"/>
    <x v="4"/>
    <x v="2"/>
    <x v="2"/>
    <x v="2"/>
    <x v="3"/>
    <x v="1"/>
    <x v="8"/>
    <x v="9"/>
    <x v="20"/>
    <x v="7"/>
    <x v="0"/>
    <x v="1"/>
    <x v="20"/>
    <x v="0"/>
    <x v="6"/>
    <x v="4"/>
  </r>
  <r>
    <x v="10"/>
    <x v="1"/>
    <x v="6"/>
    <x v="3"/>
    <x v="14"/>
    <x v="0"/>
    <x v="0"/>
    <x v="1"/>
    <x v="1"/>
    <x v="0"/>
    <x v="3"/>
    <x v="1"/>
    <x v="8"/>
    <x v="3"/>
    <x v="20"/>
    <x v="7"/>
    <x v="0"/>
    <x v="1"/>
    <x v="20"/>
    <x v="0"/>
    <x v="6"/>
    <x v="4"/>
  </r>
  <r>
    <x v="10"/>
    <x v="1"/>
    <x v="6"/>
    <x v="5"/>
    <x v="14"/>
    <x v="4"/>
    <x v="4"/>
    <x v="2"/>
    <x v="2"/>
    <x v="2"/>
    <x v="5"/>
    <x v="0"/>
    <x v="0"/>
    <x v="12"/>
    <x v="0"/>
    <x v="5"/>
    <x v="0"/>
    <x v="0"/>
    <x v="0"/>
    <x v="0"/>
    <x v="0"/>
    <x v="5"/>
  </r>
  <r>
    <x v="10"/>
    <x v="1"/>
    <x v="6"/>
    <x v="6"/>
    <x v="11"/>
    <x v="3"/>
    <x v="3"/>
    <x v="0"/>
    <x v="0"/>
    <x v="1"/>
    <x v="0"/>
    <x v="6"/>
    <x v="4"/>
    <x v="5"/>
    <x v="20"/>
    <x v="0"/>
    <x v="2"/>
    <x v="6"/>
    <x v="20"/>
    <x v="2"/>
    <x v="16"/>
    <x v="2"/>
  </r>
  <r>
    <x v="10"/>
    <x v="1"/>
    <x v="6"/>
    <x v="18"/>
    <x v="6"/>
    <x v="3"/>
    <x v="3"/>
    <x v="0"/>
    <x v="0"/>
    <x v="1"/>
    <x v="0"/>
    <x v="6"/>
    <x v="3"/>
    <x v="5"/>
    <x v="20"/>
    <x v="7"/>
    <x v="0"/>
    <x v="6"/>
    <x v="20"/>
    <x v="0"/>
    <x v="26"/>
    <x v="1"/>
  </r>
  <r>
    <x v="10"/>
    <x v="1"/>
    <x v="6"/>
    <x v="19"/>
    <x v="14"/>
    <x v="0"/>
    <x v="0"/>
    <x v="1"/>
    <x v="1"/>
    <x v="0"/>
    <x v="2"/>
    <x v="1"/>
    <x v="8"/>
    <x v="5"/>
    <x v="20"/>
    <x v="7"/>
    <x v="0"/>
    <x v="1"/>
    <x v="20"/>
    <x v="0"/>
    <x v="6"/>
    <x v="4"/>
  </r>
  <r>
    <x v="10"/>
    <x v="1"/>
    <x v="6"/>
    <x v="27"/>
    <x v="9"/>
    <x v="3"/>
    <x v="3"/>
    <x v="0"/>
    <x v="0"/>
    <x v="1"/>
    <x v="0"/>
    <x v="6"/>
    <x v="4"/>
    <x v="5"/>
    <x v="20"/>
    <x v="6"/>
    <x v="6"/>
    <x v="6"/>
    <x v="20"/>
    <x v="6"/>
    <x v="31"/>
    <x v="0"/>
  </r>
  <r>
    <x v="10"/>
    <x v="1"/>
    <x v="6"/>
    <x v="48"/>
    <x v="3"/>
    <x v="0"/>
    <x v="0"/>
    <x v="0"/>
    <x v="0"/>
    <x v="0"/>
    <x v="4"/>
    <x v="0"/>
    <x v="10"/>
    <x v="5"/>
    <x v="20"/>
    <x v="7"/>
    <x v="0"/>
    <x v="0"/>
    <x v="20"/>
    <x v="0"/>
    <x v="2"/>
    <x v="4"/>
  </r>
  <r>
    <x v="14"/>
    <x v="1"/>
    <x v="7"/>
    <x v="1"/>
    <x v="14"/>
    <x v="0"/>
    <x v="0"/>
    <x v="1"/>
    <x v="1"/>
    <x v="0"/>
    <x v="3"/>
    <x v="1"/>
    <x v="13"/>
    <x v="13"/>
    <x v="20"/>
    <x v="7"/>
    <x v="0"/>
    <x v="1"/>
    <x v="20"/>
    <x v="0"/>
    <x v="6"/>
    <x v="4"/>
  </r>
  <r>
    <x v="11"/>
    <x v="1"/>
    <x v="7"/>
    <x v="2"/>
    <x v="14"/>
    <x v="1"/>
    <x v="1"/>
    <x v="1"/>
    <x v="1"/>
    <x v="1"/>
    <x v="7"/>
    <x v="2"/>
    <x v="10"/>
    <x v="8"/>
    <x v="20"/>
    <x v="6"/>
    <x v="6"/>
    <x v="2"/>
    <x v="20"/>
    <x v="6"/>
    <x v="27"/>
    <x v="1"/>
  </r>
  <r>
    <x v="12"/>
    <x v="1"/>
    <x v="7"/>
    <x v="15"/>
    <x v="14"/>
    <x v="0"/>
    <x v="0"/>
    <x v="0"/>
    <x v="0"/>
    <x v="0"/>
    <x v="4"/>
    <x v="0"/>
    <x v="8"/>
    <x v="0"/>
    <x v="20"/>
    <x v="6"/>
    <x v="6"/>
    <x v="0"/>
    <x v="20"/>
    <x v="6"/>
    <x v="11"/>
    <x v="3"/>
  </r>
  <r>
    <x v="15"/>
    <x v="1"/>
    <x v="7"/>
    <x v="17"/>
    <x v="14"/>
    <x v="0"/>
    <x v="0"/>
    <x v="1"/>
    <x v="1"/>
    <x v="0"/>
    <x v="3"/>
    <x v="1"/>
    <x v="8"/>
    <x v="15"/>
    <x v="16"/>
    <x v="6"/>
    <x v="6"/>
    <x v="1"/>
    <x v="16"/>
    <x v="6"/>
    <x v="13"/>
    <x v="3"/>
  </r>
  <r>
    <x v="11"/>
    <x v="1"/>
    <x v="7"/>
    <x v="39"/>
    <x v="14"/>
    <x v="4"/>
    <x v="4"/>
    <x v="2"/>
    <x v="2"/>
    <x v="2"/>
    <x v="5"/>
    <x v="0"/>
    <x v="0"/>
    <x v="2"/>
    <x v="0"/>
    <x v="5"/>
    <x v="0"/>
    <x v="0"/>
    <x v="0"/>
    <x v="0"/>
    <x v="0"/>
    <x v="5"/>
  </r>
  <r>
    <x v="13"/>
    <x v="1"/>
    <x v="7"/>
    <x v="42"/>
    <x v="0"/>
    <x v="0"/>
    <x v="0"/>
    <x v="1"/>
    <x v="1"/>
    <x v="0"/>
    <x v="2"/>
    <x v="1"/>
    <x v="16"/>
    <x v="8"/>
    <x v="20"/>
    <x v="1"/>
    <x v="1"/>
    <x v="1"/>
    <x v="20"/>
    <x v="1"/>
    <x v="7"/>
    <x v="3"/>
  </r>
  <r>
    <x v="11"/>
    <x v="1"/>
    <x v="7"/>
    <x v="43"/>
    <x v="14"/>
    <x v="0"/>
    <x v="0"/>
    <x v="1"/>
    <x v="1"/>
    <x v="0"/>
    <x v="1"/>
    <x v="1"/>
    <x v="12"/>
    <x v="10"/>
    <x v="20"/>
    <x v="7"/>
    <x v="0"/>
    <x v="1"/>
    <x v="20"/>
    <x v="0"/>
    <x v="6"/>
    <x v="4"/>
  </r>
  <r>
    <x v="15"/>
    <x v="1"/>
    <x v="7"/>
    <x v="44"/>
    <x v="14"/>
    <x v="0"/>
    <x v="0"/>
    <x v="1"/>
    <x v="1"/>
    <x v="0"/>
    <x v="3"/>
    <x v="1"/>
    <x v="13"/>
    <x v="8"/>
    <x v="20"/>
    <x v="6"/>
    <x v="6"/>
    <x v="1"/>
    <x v="20"/>
    <x v="6"/>
    <x v="14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2">
  <r>
    <x v="3"/>
  </r>
  <r>
    <x v="4"/>
  </r>
  <r>
    <x v="6"/>
  </r>
  <r>
    <x v="3"/>
  </r>
  <r>
    <x v="0"/>
  </r>
  <r>
    <x v="0"/>
  </r>
  <r>
    <x v="3"/>
  </r>
  <r>
    <x v="0"/>
  </r>
  <r>
    <x v="0"/>
  </r>
  <r>
    <x v="3"/>
  </r>
  <r>
    <x v="0"/>
  </r>
  <r>
    <x v="0"/>
  </r>
  <r>
    <x v="3"/>
  </r>
  <r>
    <x v="1"/>
  </r>
  <r>
    <x v="3"/>
  </r>
  <r>
    <x v="3"/>
  </r>
  <r>
    <x v="0"/>
  </r>
  <r>
    <x v="1"/>
  </r>
  <r>
    <x v="3"/>
  </r>
  <r>
    <x v="6"/>
  </r>
  <r>
    <x v="6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3"/>
  </r>
  <r>
    <x v="1"/>
  </r>
  <r>
    <x v="0"/>
  </r>
  <r>
    <x v="3"/>
  </r>
  <r>
    <x v="3"/>
  </r>
  <r>
    <x v="3"/>
  </r>
  <r>
    <x v="5"/>
  </r>
  <r>
    <x v="0"/>
  </r>
  <r>
    <x v="0"/>
  </r>
  <r>
    <x v="2"/>
  </r>
  <r>
    <x v="0"/>
  </r>
  <r>
    <x v="4"/>
  </r>
  <r>
    <x v="3"/>
  </r>
  <r>
    <x v="6"/>
  </r>
  <r>
    <x v="4"/>
  </r>
  <r>
    <x v="3"/>
  </r>
  <r>
    <x v="5"/>
  </r>
  <r>
    <x v="2"/>
  </r>
  <r>
    <x v="1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DataPilot2" cacheId="1" applyNumberFormats="0" applyBorderFormats="0" applyFontFormats="0" applyPatternFormats="0" applyAlignmentFormats="0" applyWidthHeightFormats="0" dataCaption="Values" itemPrintTitles="1" indent="0" compact="0" compactData="0">
  <location ref="A1:B9" firstHeaderRow="1" firstDataRow="1" firstDataCol="1"/>
  <pivotFields count="1">
    <pivotField axis="axisRow" dataField="1" compact="0" outline="0" showAll="0" defaultSubtotal="0">
      <items count="7">
        <item x="0"/>
        <item x="1"/>
        <item x="2"/>
        <item x="3"/>
        <item x="4"/>
        <item x="5"/>
        <item x="6"/>
      </items>
    </pivotField>
  </pivotFields>
  <rowFields count="1">
    <field x="0"/>
  </rowFields>
  <dataFields count="1">
    <dataField name="Anzahl - Felgenkiller (Bogen- oder Giebelform)*" fld="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DataPilot1" cacheId="0" applyNumberFormats="0" applyBorderFormats="0" applyFontFormats="0" applyPatternFormats="0" applyAlignmentFormats="0" applyWidthHeightFormats="0" dataCaption="Values" itemPrintTitles="1" indent="0" compact="0" compactData="0">
  <location ref="A1:H11" firstHeaderRow="1" firstDataRow="2" firstDataCol="1"/>
  <pivotFields count="22">
    <pivotField compact="0" showAll="0"/>
    <pivotField compact="0" showAll="0"/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Col" dataField="1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2"/>
  </rowFields>
  <colFields count="1">
    <field x="21"/>
  </colFields>
  <dataFields count="1">
    <dataField name="Anzahl - Note*" fld="21" subtotal="countNums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48576"/>
  <sheetViews>
    <sheetView tabSelected="1" zoomScale="125" zoomScaleNormal="125" workbookViewId="0">
      <pane ySplit="1" topLeftCell="A2" activePane="bottomLeft" state="frozen"/>
      <selection activeCell="P1" sqref="P1"/>
      <selection pane="bottomLeft" activeCell="AA52" sqref="AA52"/>
    </sheetView>
  </sheetViews>
  <sheetFormatPr baseColWidth="10" defaultColWidth="12.6640625" defaultRowHeight="13"/>
  <cols>
    <col min="1" max="1" width="6.6640625" style="1" customWidth="1"/>
    <col min="2" max="2" width="29.6640625" customWidth="1"/>
    <col min="3" max="3" width="20.5" hidden="1" customWidth="1"/>
    <col min="4" max="4" width="17.5" customWidth="1"/>
    <col min="5" max="5" width="37.83203125" customWidth="1"/>
    <col min="6" max="6" width="10.5" hidden="1" customWidth="1"/>
    <col min="7" max="7" width="4.5" style="1" hidden="1" customWidth="1"/>
    <col min="8" max="8" width="5.1640625" style="1" hidden="1" customWidth="1"/>
    <col min="9" max="9" width="5.83203125" style="1" hidden="1" customWidth="1"/>
    <col min="10" max="10" width="4.6640625" style="1" hidden="1" customWidth="1"/>
    <col min="11" max="11" width="5" style="1" hidden="1" customWidth="1"/>
    <col min="12" max="12" width="31.1640625" customWidth="1"/>
    <col min="13" max="13" width="6.1640625" customWidth="1"/>
    <col min="14" max="14" width="11.5" customWidth="1"/>
    <col min="16" max="16" width="14.6640625" customWidth="1"/>
    <col min="17" max="17" width="14.1640625" customWidth="1"/>
    <col min="18" max="18" width="8.5" customWidth="1"/>
    <col min="19" max="19" width="7.33203125" style="2" customWidth="1"/>
    <col min="20" max="20" width="6.6640625" style="2" customWidth="1"/>
    <col min="21" max="21" width="7.33203125" style="2" customWidth="1"/>
    <col min="22" max="22" width="11.83203125" style="2" customWidth="1"/>
    <col min="24" max="24" width="13.6640625" customWidth="1"/>
    <col min="25" max="25" width="43.1640625" customWidth="1"/>
    <col min="26" max="26" width="7.6640625" customWidth="1"/>
    <col min="27" max="27" width="18.33203125" customWidth="1"/>
    <col min="28" max="28" width="13.1640625" customWidth="1"/>
  </cols>
  <sheetData>
    <row r="1" spans="1:28" ht="14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2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5" t="s">
        <v>21</v>
      </c>
      <c r="X1" s="5" t="s">
        <v>21</v>
      </c>
      <c r="Y1" s="5" t="s">
        <v>22</v>
      </c>
    </row>
    <row r="2" spans="1:28" ht="14">
      <c r="A2" s="7">
        <v>101</v>
      </c>
      <c r="B2" s="86" t="s">
        <v>23</v>
      </c>
      <c r="C2" s="87" t="s">
        <v>24</v>
      </c>
      <c r="D2" s="87" t="s">
        <v>25</v>
      </c>
      <c r="E2" s="87" t="s">
        <v>26</v>
      </c>
      <c r="F2" s="9">
        <v>62</v>
      </c>
      <c r="G2" s="10">
        <v>5</v>
      </c>
      <c r="H2" s="10">
        <v>2</v>
      </c>
      <c r="I2" s="10">
        <v>1</v>
      </c>
      <c r="J2" s="10">
        <v>1</v>
      </c>
      <c r="K2" s="10">
        <v>5</v>
      </c>
      <c r="L2" s="8" t="s">
        <v>27</v>
      </c>
      <c r="M2" s="9">
        <f>SUM(G2:L2)</f>
        <v>14</v>
      </c>
      <c r="N2" s="9">
        <v>13</v>
      </c>
      <c r="O2" s="9">
        <v>300</v>
      </c>
      <c r="P2" s="11">
        <f t="shared" ref="P2:P33" si="0">IF(N2/O2&gt;0.1,1,N2/O2*10)</f>
        <v>0.43333333333333335</v>
      </c>
      <c r="Q2" s="10">
        <v>8</v>
      </c>
      <c r="R2" s="11">
        <f>Q2/N2</f>
        <v>0.61538461538461542</v>
      </c>
      <c r="S2" s="12">
        <f t="shared" ref="S2:S33" si="1">(M2/16)*$AB$12</f>
        <v>43.75</v>
      </c>
      <c r="T2" s="12">
        <f t="shared" ref="T2:T33" si="2">P2*$AB$13</f>
        <v>13</v>
      </c>
      <c r="U2" s="12">
        <f t="shared" ref="U2:U33" si="3">R2*$AB$14</f>
        <v>12.307692307692308</v>
      </c>
      <c r="V2" s="12">
        <f t="shared" ref="V2:V42" si="4">SUM(S2:U2)</f>
        <v>69.057692307692307</v>
      </c>
      <c r="W2" s="10">
        <f t="shared" ref="W2:W33" si="5">VLOOKUP(V2,$AA$19:$AB$24,2,1)</f>
        <v>3</v>
      </c>
      <c r="X2" s="10" t="str">
        <f t="shared" ref="X2:X33" si="6">VLOOKUP(W2,$AA$28:$AB$33,2,0)</f>
        <v>befriedigend</v>
      </c>
      <c r="Y2" s="13"/>
    </row>
    <row r="3" spans="1:28" ht="14">
      <c r="A3" s="7">
        <v>102</v>
      </c>
      <c r="B3" s="88" t="s">
        <v>28</v>
      </c>
      <c r="C3" s="89" t="s">
        <v>24</v>
      </c>
      <c r="D3" s="87" t="s">
        <v>25</v>
      </c>
      <c r="E3" s="90" t="s">
        <v>29</v>
      </c>
      <c r="F3" s="14">
        <v>30</v>
      </c>
      <c r="G3" s="10">
        <v>0</v>
      </c>
      <c r="H3" s="10">
        <v>0</v>
      </c>
      <c r="I3" s="10">
        <v>1</v>
      </c>
      <c r="J3" s="10">
        <v>1</v>
      </c>
      <c r="K3" s="10">
        <v>0</v>
      </c>
      <c r="L3" s="14" t="s">
        <v>30</v>
      </c>
      <c r="M3" s="15">
        <f>SUM(G3:K3)</f>
        <v>2</v>
      </c>
      <c r="N3" s="14">
        <v>10</v>
      </c>
      <c r="O3" s="14">
        <v>80</v>
      </c>
      <c r="P3" s="16">
        <f t="shared" si="0"/>
        <v>1</v>
      </c>
      <c r="Q3" s="10" t="s">
        <v>31</v>
      </c>
      <c r="R3" s="14">
        <v>0</v>
      </c>
      <c r="S3" s="12">
        <f t="shared" si="1"/>
        <v>6.25</v>
      </c>
      <c r="T3" s="12">
        <f t="shared" si="2"/>
        <v>30</v>
      </c>
      <c r="U3" s="12">
        <f t="shared" si="3"/>
        <v>0</v>
      </c>
      <c r="V3" s="12">
        <f t="shared" si="4"/>
        <v>36.25</v>
      </c>
      <c r="W3" s="10">
        <f t="shared" si="5"/>
        <v>5</v>
      </c>
      <c r="X3" s="10" t="str">
        <f t="shared" si="6"/>
        <v>mangelhaft</v>
      </c>
      <c r="Y3" s="15"/>
      <c r="AA3" s="17" t="s">
        <v>32</v>
      </c>
      <c r="AB3" s="18"/>
    </row>
    <row r="4" spans="1:28" ht="14">
      <c r="A4" s="7">
        <v>103</v>
      </c>
      <c r="B4" s="88" t="s">
        <v>33</v>
      </c>
      <c r="C4" s="89" t="s">
        <v>24</v>
      </c>
      <c r="D4" s="87" t="s">
        <v>25</v>
      </c>
      <c r="E4" s="90" t="s">
        <v>34</v>
      </c>
      <c r="F4" s="14">
        <v>35</v>
      </c>
      <c r="G4" s="19">
        <v>0</v>
      </c>
      <c r="H4" s="10">
        <v>0</v>
      </c>
      <c r="I4" s="10">
        <v>1</v>
      </c>
      <c r="J4" s="10">
        <v>1</v>
      </c>
      <c r="K4" s="10">
        <v>0</v>
      </c>
      <c r="L4" s="14" t="s">
        <v>35</v>
      </c>
      <c r="M4" s="20">
        <f>SUM(G4:K4)</f>
        <v>2</v>
      </c>
      <c r="N4" s="14">
        <v>13</v>
      </c>
      <c r="O4" s="14">
        <v>170</v>
      </c>
      <c r="P4" s="16">
        <f t="shared" si="0"/>
        <v>0.76470588235294124</v>
      </c>
      <c r="Q4" s="10" t="s">
        <v>36</v>
      </c>
      <c r="R4" s="14">
        <v>1</v>
      </c>
      <c r="S4" s="12">
        <f t="shared" si="1"/>
        <v>6.25</v>
      </c>
      <c r="T4" s="12">
        <f t="shared" si="2"/>
        <v>22.941176470588236</v>
      </c>
      <c r="U4" s="12">
        <f t="shared" si="3"/>
        <v>20</v>
      </c>
      <c r="V4" s="12">
        <f t="shared" si="4"/>
        <v>49.191176470588232</v>
      </c>
      <c r="W4" s="10">
        <f t="shared" si="5"/>
        <v>4</v>
      </c>
      <c r="X4" s="10" t="str">
        <f t="shared" si="6"/>
        <v>ausreichend</v>
      </c>
      <c r="Y4" s="15"/>
      <c r="AA4" s="17" t="s">
        <v>37</v>
      </c>
      <c r="AB4" s="18"/>
    </row>
    <row r="5" spans="1:28" ht="14">
      <c r="A5" s="7">
        <v>104</v>
      </c>
      <c r="B5" s="88" t="s">
        <v>38</v>
      </c>
      <c r="C5" s="89" t="s">
        <v>24</v>
      </c>
      <c r="D5" s="87" t="s">
        <v>25</v>
      </c>
      <c r="E5" s="90" t="s">
        <v>39</v>
      </c>
      <c r="F5" s="15"/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4" t="s">
        <v>40</v>
      </c>
      <c r="M5" s="15">
        <f>SUM(G5:L5)</f>
        <v>0</v>
      </c>
      <c r="N5" s="14">
        <v>4</v>
      </c>
      <c r="O5" s="14">
        <v>250</v>
      </c>
      <c r="P5" s="16">
        <f t="shared" si="0"/>
        <v>0.16</v>
      </c>
      <c r="Q5" s="10" t="s">
        <v>31</v>
      </c>
      <c r="R5" s="14">
        <v>0</v>
      </c>
      <c r="S5" s="12">
        <f t="shared" si="1"/>
        <v>0</v>
      </c>
      <c r="T5" s="12">
        <f t="shared" si="2"/>
        <v>4.8</v>
      </c>
      <c r="U5" s="12">
        <f t="shared" si="3"/>
        <v>0</v>
      </c>
      <c r="V5" s="12">
        <f t="shared" si="4"/>
        <v>4.8</v>
      </c>
      <c r="W5" s="10">
        <f t="shared" si="5"/>
        <v>6</v>
      </c>
      <c r="X5" s="10" t="str">
        <f t="shared" si="6"/>
        <v>ungenügend</v>
      </c>
      <c r="Y5" s="15"/>
      <c r="AA5" s="17" t="s">
        <v>41</v>
      </c>
      <c r="AB5" s="18"/>
    </row>
    <row r="6" spans="1:28" ht="14">
      <c r="A6" s="7">
        <v>105</v>
      </c>
      <c r="B6" s="88" t="s">
        <v>42</v>
      </c>
      <c r="C6" s="89" t="s">
        <v>24</v>
      </c>
      <c r="D6" s="87" t="s">
        <v>25</v>
      </c>
      <c r="E6" s="90" t="s">
        <v>43</v>
      </c>
      <c r="F6" s="15"/>
      <c r="G6" s="10">
        <v>2</v>
      </c>
      <c r="H6" s="10">
        <v>1</v>
      </c>
      <c r="I6" s="10">
        <v>1</v>
      </c>
      <c r="J6" s="10">
        <v>1</v>
      </c>
      <c r="K6" s="10">
        <v>5</v>
      </c>
      <c r="L6" s="14" t="s">
        <v>44</v>
      </c>
      <c r="M6" s="15">
        <f t="shared" ref="M6:M38" si="7">SUM(G6:K6)</f>
        <v>10</v>
      </c>
      <c r="N6" s="14">
        <v>11</v>
      </c>
      <c r="O6" s="14">
        <v>120</v>
      </c>
      <c r="P6" s="16">
        <f t="shared" si="0"/>
        <v>0.91666666666666663</v>
      </c>
      <c r="Q6" s="10" t="s">
        <v>31</v>
      </c>
      <c r="R6" s="14">
        <v>0</v>
      </c>
      <c r="S6" s="21">
        <f t="shared" si="1"/>
        <v>31.25</v>
      </c>
      <c r="T6" s="12">
        <f t="shared" si="2"/>
        <v>27.5</v>
      </c>
      <c r="U6" s="12">
        <f t="shared" si="3"/>
        <v>0</v>
      </c>
      <c r="V6" s="12">
        <f t="shared" si="4"/>
        <v>58.75</v>
      </c>
      <c r="W6" s="10">
        <f t="shared" si="5"/>
        <v>3</v>
      </c>
      <c r="X6" s="10" t="str">
        <f t="shared" si="6"/>
        <v>befriedigend</v>
      </c>
      <c r="Y6" s="15"/>
      <c r="AA6" s="17" t="s">
        <v>45</v>
      </c>
      <c r="AB6" s="18"/>
    </row>
    <row r="7" spans="1:28" ht="14">
      <c r="A7" s="7">
        <v>106</v>
      </c>
      <c r="B7" s="88" t="s">
        <v>46</v>
      </c>
      <c r="C7" s="89" t="s">
        <v>24</v>
      </c>
      <c r="D7" s="87" t="s">
        <v>25</v>
      </c>
      <c r="E7" s="90" t="s">
        <v>47</v>
      </c>
      <c r="F7" s="15"/>
      <c r="G7" s="10">
        <v>0</v>
      </c>
      <c r="H7" s="10">
        <v>0</v>
      </c>
      <c r="I7" s="10">
        <v>1</v>
      </c>
      <c r="J7" s="10">
        <v>1</v>
      </c>
      <c r="K7" s="10">
        <v>0</v>
      </c>
      <c r="L7" s="14" t="s">
        <v>35</v>
      </c>
      <c r="M7" s="15">
        <f t="shared" si="7"/>
        <v>2</v>
      </c>
      <c r="N7" s="14">
        <v>9</v>
      </c>
      <c r="O7" s="14">
        <v>100</v>
      </c>
      <c r="P7" s="16">
        <f t="shared" si="0"/>
        <v>0.89999999999999991</v>
      </c>
      <c r="Q7" s="10" t="s">
        <v>31</v>
      </c>
      <c r="R7" s="14">
        <v>0</v>
      </c>
      <c r="S7" s="12">
        <f t="shared" si="1"/>
        <v>6.25</v>
      </c>
      <c r="T7" s="12">
        <f t="shared" si="2"/>
        <v>26.999999999999996</v>
      </c>
      <c r="U7" s="12">
        <f t="shared" si="3"/>
        <v>0</v>
      </c>
      <c r="V7" s="12">
        <f t="shared" si="4"/>
        <v>33.25</v>
      </c>
      <c r="W7" s="10">
        <f t="shared" si="5"/>
        <v>5</v>
      </c>
      <c r="X7" s="10" t="str">
        <f t="shared" si="6"/>
        <v>mangelhaft</v>
      </c>
      <c r="Y7" s="15"/>
      <c r="AA7" s="17" t="s">
        <v>48</v>
      </c>
      <c r="AB7" s="18"/>
    </row>
    <row r="8" spans="1:28" ht="14">
      <c r="A8" s="7">
        <v>1</v>
      </c>
      <c r="B8" s="89" t="s">
        <v>49</v>
      </c>
      <c r="C8" s="89" t="s">
        <v>50</v>
      </c>
      <c r="D8" s="89" t="s">
        <v>49</v>
      </c>
      <c r="E8" s="90" t="s">
        <v>51</v>
      </c>
      <c r="F8" s="14">
        <v>160</v>
      </c>
      <c r="G8" s="10">
        <v>5</v>
      </c>
      <c r="H8" s="10">
        <v>4</v>
      </c>
      <c r="I8" s="10">
        <v>0</v>
      </c>
      <c r="J8" s="10">
        <v>0</v>
      </c>
      <c r="K8" s="10">
        <v>5</v>
      </c>
      <c r="L8" s="14" t="s">
        <v>52</v>
      </c>
      <c r="M8" s="15">
        <f t="shared" si="7"/>
        <v>14</v>
      </c>
      <c r="N8" s="14">
        <v>12</v>
      </c>
      <c r="O8" s="14">
        <v>110</v>
      </c>
      <c r="P8" s="16">
        <f t="shared" si="0"/>
        <v>1</v>
      </c>
      <c r="Q8" s="10" t="s">
        <v>36</v>
      </c>
      <c r="R8" s="14">
        <v>1</v>
      </c>
      <c r="S8" s="12">
        <f t="shared" si="1"/>
        <v>43.75</v>
      </c>
      <c r="T8" s="12">
        <f t="shared" si="2"/>
        <v>30</v>
      </c>
      <c r="U8" s="12">
        <f t="shared" si="3"/>
        <v>20</v>
      </c>
      <c r="V8" s="12">
        <f t="shared" si="4"/>
        <v>93.75</v>
      </c>
      <c r="W8" s="10">
        <f t="shared" si="5"/>
        <v>1</v>
      </c>
      <c r="X8" s="10" t="str">
        <f t="shared" si="6"/>
        <v>sehr gut</v>
      </c>
      <c r="Y8" s="15"/>
      <c r="Z8" s="22"/>
    </row>
    <row r="9" spans="1:28" ht="14">
      <c r="A9" s="7">
        <v>2</v>
      </c>
      <c r="B9" s="89" t="s">
        <v>49</v>
      </c>
      <c r="C9" s="89" t="s">
        <v>50</v>
      </c>
      <c r="D9" s="89" t="s">
        <v>49</v>
      </c>
      <c r="E9" s="90" t="s">
        <v>53</v>
      </c>
      <c r="F9" s="14">
        <v>100</v>
      </c>
      <c r="G9" s="10">
        <v>5</v>
      </c>
      <c r="H9" s="10">
        <v>4</v>
      </c>
      <c r="I9" s="10">
        <v>0</v>
      </c>
      <c r="J9" s="10">
        <v>0</v>
      </c>
      <c r="K9" s="10">
        <v>5</v>
      </c>
      <c r="L9" s="14" t="s">
        <v>52</v>
      </c>
      <c r="M9" s="15">
        <f t="shared" si="7"/>
        <v>14</v>
      </c>
      <c r="N9" s="14">
        <v>4</v>
      </c>
      <c r="O9" s="15">
        <f>160/2</f>
        <v>80</v>
      </c>
      <c r="P9" s="16">
        <f t="shared" si="0"/>
        <v>0.5</v>
      </c>
      <c r="Q9" s="10" t="s">
        <v>31</v>
      </c>
      <c r="R9" s="14">
        <v>0</v>
      </c>
      <c r="S9" s="12">
        <f t="shared" si="1"/>
        <v>43.75</v>
      </c>
      <c r="T9" s="12">
        <f t="shared" si="2"/>
        <v>15</v>
      </c>
      <c r="U9" s="12">
        <f t="shared" si="3"/>
        <v>0</v>
      </c>
      <c r="V9" s="12">
        <f t="shared" si="4"/>
        <v>58.75</v>
      </c>
      <c r="W9" s="10">
        <f t="shared" si="5"/>
        <v>3</v>
      </c>
      <c r="X9" s="10" t="str">
        <f t="shared" si="6"/>
        <v>befriedigend</v>
      </c>
      <c r="Y9" s="14" t="s">
        <v>54</v>
      </c>
      <c r="Z9" s="23"/>
    </row>
    <row r="10" spans="1:28" ht="14">
      <c r="A10" s="7">
        <v>3</v>
      </c>
      <c r="B10" s="89" t="s">
        <v>49</v>
      </c>
      <c r="C10" s="89" t="s">
        <v>50</v>
      </c>
      <c r="D10" s="89" t="s">
        <v>49</v>
      </c>
      <c r="E10" s="90" t="s">
        <v>55</v>
      </c>
      <c r="F10" s="15"/>
      <c r="G10" s="10">
        <v>0</v>
      </c>
      <c r="H10" s="10">
        <v>0</v>
      </c>
      <c r="I10" s="10">
        <v>1</v>
      </c>
      <c r="J10" s="10">
        <v>1</v>
      </c>
      <c r="K10" s="10">
        <v>0</v>
      </c>
      <c r="L10" s="14" t="s">
        <v>35</v>
      </c>
      <c r="M10" s="15">
        <f t="shared" si="7"/>
        <v>2</v>
      </c>
      <c r="N10" s="14">
        <v>10</v>
      </c>
      <c r="O10" s="14">
        <v>120</v>
      </c>
      <c r="P10" s="16">
        <f t="shared" si="0"/>
        <v>0.83333333333333326</v>
      </c>
      <c r="Q10" s="10">
        <v>6</v>
      </c>
      <c r="R10" s="16">
        <f>Q10/N10</f>
        <v>0.6</v>
      </c>
      <c r="S10" s="12">
        <f t="shared" si="1"/>
        <v>6.25</v>
      </c>
      <c r="T10" s="12">
        <f t="shared" si="2"/>
        <v>24.999999999999996</v>
      </c>
      <c r="U10" s="12">
        <f t="shared" si="3"/>
        <v>12</v>
      </c>
      <c r="V10" s="12">
        <f t="shared" si="4"/>
        <v>43.25</v>
      </c>
      <c r="W10" s="10">
        <f t="shared" si="5"/>
        <v>4</v>
      </c>
      <c r="X10" s="10" t="str">
        <f t="shared" si="6"/>
        <v>ausreichend</v>
      </c>
      <c r="Y10" s="15"/>
    </row>
    <row r="11" spans="1:28" ht="14">
      <c r="A11" s="7">
        <v>4</v>
      </c>
      <c r="B11" s="89" t="s">
        <v>49</v>
      </c>
      <c r="C11" s="89" t="s">
        <v>50</v>
      </c>
      <c r="D11" s="89" t="s">
        <v>49</v>
      </c>
      <c r="E11" s="89" t="s">
        <v>56</v>
      </c>
      <c r="F11" s="14">
        <v>90</v>
      </c>
      <c r="G11" s="10">
        <v>5</v>
      </c>
      <c r="H11" s="10">
        <v>4</v>
      </c>
      <c r="I11" s="10">
        <v>0</v>
      </c>
      <c r="J11" s="10">
        <v>0</v>
      </c>
      <c r="K11" s="10">
        <v>5</v>
      </c>
      <c r="L11" s="14" t="s">
        <v>52</v>
      </c>
      <c r="M11" s="15">
        <f t="shared" si="7"/>
        <v>14</v>
      </c>
      <c r="N11" s="14">
        <v>10</v>
      </c>
      <c r="O11" s="14">
        <f>360*0.3</f>
        <v>108</v>
      </c>
      <c r="P11" s="16">
        <f t="shared" si="0"/>
        <v>0.92592592592592582</v>
      </c>
      <c r="Q11" s="10" t="s">
        <v>36</v>
      </c>
      <c r="R11" s="14">
        <v>1</v>
      </c>
      <c r="S11" s="12">
        <f t="shared" si="1"/>
        <v>43.75</v>
      </c>
      <c r="T11" s="12">
        <f t="shared" si="2"/>
        <v>27.777777777777775</v>
      </c>
      <c r="U11" s="12">
        <f t="shared" si="3"/>
        <v>20</v>
      </c>
      <c r="V11" s="12">
        <f t="shared" si="4"/>
        <v>91.527777777777771</v>
      </c>
      <c r="W11" s="10">
        <f t="shared" si="5"/>
        <v>1</v>
      </c>
      <c r="X11" s="10" t="str">
        <f t="shared" si="6"/>
        <v>sehr gut</v>
      </c>
      <c r="Y11" s="14" t="s">
        <v>57</v>
      </c>
      <c r="AA11" s="24" t="s">
        <v>58</v>
      </c>
      <c r="AB11" s="25"/>
    </row>
    <row r="12" spans="1:28" ht="14">
      <c r="A12" s="7">
        <v>5</v>
      </c>
      <c r="B12" s="89" t="s">
        <v>49</v>
      </c>
      <c r="C12" s="89" t="s">
        <v>50</v>
      </c>
      <c r="D12" s="89" t="s">
        <v>49</v>
      </c>
      <c r="E12" s="89" t="s">
        <v>59</v>
      </c>
      <c r="F12" s="14">
        <v>90</v>
      </c>
      <c r="G12" s="10">
        <v>5</v>
      </c>
      <c r="H12" s="10">
        <v>4</v>
      </c>
      <c r="I12" s="10">
        <v>0</v>
      </c>
      <c r="J12" s="10">
        <v>0</v>
      </c>
      <c r="K12" s="10">
        <v>5</v>
      </c>
      <c r="L12" s="14" t="s">
        <v>52</v>
      </c>
      <c r="M12" s="15">
        <f t="shared" si="7"/>
        <v>14</v>
      </c>
      <c r="N12" s="14">
        <v>6</v>
      </c>
      <c r="O12" s="14">
        <v>85</v>
      </c>
      <c r="P12" s="16">
        <f t="shared" si="0"/>
        <v>0.70588235294117641</v>
      </c>
      <c r="Q12" s="10" t="s">
        <v>31</v>
      </c>
      <c r="R12" s="14">
        <v>0</v>
      </c>
      <c r="S12" s="12">
        <f t="shared" si="1"/>
        <v>43.75</v>
      </c>
      <c r="T12" s="12">
        <f t="shared" si="2"/>
        <v>21.176470588235293</v>
      </c>
      <c r="U12" s="12">
        <f t="shared" si="3"/>
        <v>0</v>
      </c>
      <c r="V12" s="12">
        <f t="shared" si="4"/>
        <v>64.92647058823529</v>
      </c>
      <c r="W12" s="10">
        <f t="shared" si="5"/>
        <v>3</v>
      </c>
      <c r="X12" s="10" t="str">
        <f t="shared" si="6"/>
        <v>befriedigend</v>
      </c>
      <c r="Y12" s="15"/>
      <c r="AA12" s="26" t="s">
        <v>60</v>
      </c>
      <c r="AB12" s="27">
        <v>50</v>
      </c>
    </row>
    <row r="13" spans="1:28" ht="14">
      <c r="A13" s="7">
        <v>6</v>
      </c>
      <c r="B13" s="89" t="s">
        <v>49</v>
      </c>
      <c r="C13" s="89" t="s">
        <v>50</v>
      </c>
      <c r="D13" s="89" t="s">
        <v>49</v>
      </c>
      <c r="E13" s="89" t="s">
        <v>61</v>
      </c>
      <c r="F13" s="14"/>
      <c r="G13" s="10">
        <v>0</v>
      </c>
      <c r="H13" s="10">
        <v>0</v>
      </c>
      <c r="I13" s="10">
        <v>1</v>
      </c>
      <c r="J13" s="10">
        <v>1</v>
      </c>
      <c r="K13" s="10">
        <v>0</v>
      </c>
      <c r="L13" s="14" t="s">
        <v>35</v>
      </c>
      <c r="M13" s="15">
        <f t="shared" si="7"/>
        <v>2</v>
      </c>
      <c r="N13" s="14">
        <v>15</v>
      </c>
      <c r="O13" s="14">
        <v>80</v>
      </c>
      <c r="P13" s="16">
        <f t="shared" si="0"/>
        <v>1</v>
      </c>
      <c r="Q13" s="10" t="s">
        <v>36</v>
      </c>
      <c r="R13" s="14">
        <v>1</v>
      </c>
      <c r="S13" s="12">
        <f t="shared" si="1"/>
        <v>6.25</v>
      </c>
      <c r="T13" s="12">
        <f t="shared" si="2"/>
        <v>30</v>
      </c>
      <c r="U13" s="12">
        <f t="shared" si="3"/>
        <v>20</v>
      </c>
      <c r="V13" s="12">
        <f t="shared" si="4"/>
        <v>56.25</v>
      </c>
      <c r="W13" s="10">
        <f t="shared" si="5"/>
        <v>3</v>
      </c>
      <c r="X13" s="10" t="str">
        <f t="shared" si="6"/>
        <v>befriedigend</v>
      </c>
      <c r="Y13" s="15"/>
      <c r="Z13" s="28"/>
      <c r="AA13" s="26" t="s">
        <v>62</v>
      </c>
      <c r="AB13" s="27">
        <v>30</v>
      </c>
    </row>
    <row r="14" spans="1:28" ht="14">
      <c r="A14" s="7">
        <v>7</v>
      </c>
      <c r="B14" s="89" t="s">
        <v>49</v>
      </c>
      <c r="C14" s="89" t="s">
        <v>50</v>
      </c>
      <c r="D14" s="89" t="s">
        <v>49</v>
      </c>
      <c r="E14" s="89" t="s">
        <v>63</v>
      </c>
      <c r="F14" s="14"/>
      <c r="G14" s="10">
        <v>5</v>
      </c>
      <c r="H14" s="10">
        <v>4</v>
      </c>
      <c r="I14" s="10">
        <v>0</v>
      </c>
      <c r="J14" s="29"/>
      <c r="K14" s="10">
        <v>5</v>
      </c>
      <c r="L14" s="14" t="s">
        <v>52</v>
      </c>
      <c r="M14" s="15">
        <f t="shared" si="7"/>
        <v>14</v>
      </c>
      <c r="N14" s="14">
        <v>7</v>
      </c>
      <c r="O14" s="14">
        <v>60</v>
      </c>
      <c r="P14" s="16">
        <f t="shared" si="0"/>
        <v>1</v>
      </c>
      <c r="Q14" s="10" t="s">
        <v>31</v>
      </c>
      <c r="R14" s="14">
        <v>0</v>
      </c>
      <c r="S14" s="12">
        <f t="shared" si="1"/>
        <v>43.75</v>
      </c>
      <c r="T14" s="12">
        <f t="shared" si="2"/>
        <v>30</v>
      </c>
      <c r="U14" s="12">
        <f t="shared" si="3"/>
        <v>0</v>
      </c>
      <c r="V14" s="12">
        <f t="shared" si="4"/>
        <v>73.75</v>
      </c>
      <c r="W14" s="10">
        <f t="shared" si="5"/>
        <v>2</v>
      </c>
      <c r="X14" s="10" t="str">
        <f t="shared" si="6"/>
        <v>gut</v>
      </c>
      <c r="Y14" s="15"/>
      <c r="Z14" s="28"/>
      <c r="AA14" s="26" t="s">
        <v>64</v>
      </c>
      <c r="AB14" s="27">
        <v>20</v>
      </c>
    </row>
    <row r="15" spans="1:28" ht="14">
      <c r="A15" s="7">
        <v>8</v>
      </c>
      <c r="B15" s="89" t="s">
        <v>49</v>
      </c>
      <c r="C15" s="89" t="s">
        <v>50</v>
      </c>
      <c r="D15" s="89" t="s">
        <v>49</v>
      </c>
      <c r="E15" s="89" t="s">
        <v>65</v>
      </c>
      <c r="F15" s="14"/>
      <c r="G15" s="10">
        <v>5</v>
      </c>
      <c r="H15" s="10">
        <v>4</v>
      </c>
      <c r="I15" s="10">
        <v>0</v>
      </c>
      <c r="J15" s="29"/>
      <c r="K15" s="10">
        <v>5</v>
      </c>
      <c r="L15" s="14" t="s">
        <v>52</v>
      </c>
      <c r="M15" s="15">
        <f t="shared" si="7"/>
        <v>14</v>
      </c>
      <c r="N15" s="14">
        <v>6</v>
      </c>
      <c r="O15" s="14">
        <v>80</v>
      </c>
      <c r="P15" s="16">
        <f t="shared" si="0"/>
        <v>0.75</v>
      </c>
      <c r="Q15" s="10" t="s">
        <v>31</v>
      </c>
      <c r="R15" s="14">
        <v>0</v>
      </c>
      <c r="S15" s="12">
        <f t="shared" si="1"/>
        <v>43.75</v>
      </c>
      <c r="T15" s="12">
        <f t="shared" si="2"/>
        <v>22.5</v>
      </c>
      <c r="U15" s="12">
        <f t="shared" si="3"/>
        <v>0</v>
      </c>
      <c r="V15" s="12">
        <f t="shared" si="4"/>
        <v>66.25</v>
      </c>
      <c r="W15" s="10">
        <f t="shared" si="5"/>
        <v>3</v>
      </c>
      <c r="X15" s="10" t="str">
        <f t="shared" si="6"/>
        <v>befriedigend</v>
      </c>
      <c r="Y15" s="15"/>
      <c r="Z15" s="28"/>
      <c r="AA15" s="28"/>
    </row>
    <row r="16" spans="1:28" ht="14">
      <c r="A16" s="7">
        <v>9</v>
      </c>
      <c r="B16" s="89" t="s">
        <v>66</v>
      </c>
      <c r="C16" s="89" t="s">
        <v>50</v>
      </c>
      <c r="D16" s="89" t="s">
        <v>66</v>
      </c>
      <c r="E16" s="90" t="s">
        <v>67</v>
      </c>
      <c r="F16" s="15"/>
      <c r="G16" s="10">
        <v>0</v>
      </c>
      <c r="H16" s="10">
        <v>0</v>
      </c>
      <c r="I16" s="10">
        <v>1</v>
      </c>
      <c r="J16" s="10">
        <v>1</v>
      </c>
      <c r="K16" s="10">
        <v>0</v>
      </c>
      <c r="L16" s="14" t="s">
        <v>35</v>
      </c>
      <c r="M16" s="15">
        <f t="shared" si="7"/>
        <v>2</v>
      </c>
      <c r="N16" s="14">
        <v>16</v>
      </c>
      <c r="O16" s="30">
        <f>160/2</f>
        <v>80</v>
      </c>
      <c r="P16" s="16">
        <f t="shared" si="0"/>
        <v>1</v>
      </c>
      <c r="Q16" s="10">
        <v>16</v>
      </c>
      <c r="R16" s="15">
        <f>Q16/N16</f>
        <v>1</v>
      </c>
      <c r="S16" s="12">
        <f t="shared" si="1"/>
        <v>6.25</v>
      </c>
      <c r="T16" s="12">
        <f t="shared" si="2"/>
        <v>30</v>
      </c>
      <c r="U16" s="12">
        <f t="shared" si="3"/>
        <v>20</v>
      </c>
      <c r="V16" s="12">
        <f t="shared" si="4"/>
        <v>56.25</v>
      </c>
      <c r="W16" s="10">
        <f t="shared" si="5"/>
        <v>3</v>
      </c>
      <c r="X16" s="10" t="str">
        <f t="shared" si="6"/>
        <v>befriedigend</v>
      </c>
      <c r="Y16" s="15"/>
      <c r="Z16" s="28"/>
    </row>
    <row r="17" spans="1:28" ht="14">
      <c r="A17" s="7">
        <v>10</v>
      </c>
      <c r="B17" s="89" t="s">
        <v>66</v>
      </c>
      <c r="C17" s="89" t="s">
        <v>50</v>
      </c>
      <c r="D17" s="89" t="s">
        <v>66</v>
      </c>
      <c r="E17" s="90" t="s">
        <v>68</v>
      </c>
      <c r="F17" s="15"/>
      <c r="G17" s="10">
        <v>0</v>
      </c>
      <c r="H17" s="10">
        <v>0</v>
      </c>
      <c r="I17" s="10">
        <v>1</v>
      </c>
      <c r="J17" s="10">
        <v>1</v>
      </c>
      <c r="K17" s="10">
        <v>0</v>
      </c>
      <c r="L17" s="14" t="s">
        <v>30</v>
      </c>
      <c r="M17" s="15">
        <f t="shared" si="7"/>
        <v>2</v>
      </c>
      <c r="N17" s="14">
        <v>12</v>
      </c>
      <c r="O17" s="14">
        <v>120</v>
      </c>
      <c r="P17" s="16">
        <f t="shared" si="0"/>
        <v>1</v>
      </c>
      <c r="Q17" s="10" t="s">
        <v>31</v>
      </c>
      <c r="R17" s="14">
        <v>0</v>
      </c>
      <c r="S17" s="12">
        <f t="shared" si="1"/>
        <v>6.25</v>
      </c>
      <c r="T17" s="12">
        <f t="shared" si="2"/>
        <v>30</v>
      </c>
      <c r="U17" s="12">
        <f t="shared" si="3"/>
        <v>0</v>
      </c>
      <c r="V17" s="12">
        <f t="shared" si="4"/>
        <v>36.25</v>
      </c>
      <c r="W17" s="10">
        <f t="shared" si="5"/>
        <v>5</v>
      </c>
      <c r="X17" s="10" t="str">
        <f t="shared" si="6"/>
        <v>mangelhaft</v>
      </c>
      <c r="Y17" s="15"/>
      <c r="Z17" s="31"/>
    </row>
    <row r="18" spans="1:28" ht="14">
      <c r="A18" s="7">
        <v>11</v>
      </c>
      <c r="B18" s="89" t="s">
        <v>66</v>
      </c>
      <c r="C18" s="89" t="s">
        <v>50</v>
      </c>
      <c r="D18" s="89" t="s">
        <v>66</v>
      </c>
      <c r="E18" s="90" t="s">
        <v>69</v>
      </c>
      <c r="F18" s="15"/>
      <c r="G18" s="10">
        <v>0</v>
      </c>
      <c r="H18" s="10">
        <v>0</v>
      </c>
      <c r="I18" s="10">
        <v>1</v>
      </c>
      <c r="J18" s="10">
        <v>1</v>
      </c>
      <c r="K18" s="10">
        <v>0</v>
      </c>
      <c r="L18" s="14" t="s">
        <v>35</v>
      </c>
      <c r="M18" s="15">
        <f t="shared" si="7"/>
        <v>2</v>
      </c>
      <c r="N18" s="14">
        <v>16</v>
      </c>
      <c r="O18" s="14">
        <v>12</v>
      </c>
      <c r="P18" s="16">
        <f t="shared" si="0"/>
        <v>1</v>
      </c>
      <c r="Q18" s="10" t="s">
        <v>36</v>
      </c>
      <c r="R18" s="14">
        <v>1</v>
      </c>
      <c r="S18" s="12">
        <f t="shared" si="1"/>
        <v>6.25</v>
      </c>
      <c r="T18" s="12">
        <f t="shared" si="2"/>
        <v>30</v>
      </c>
      <c r="U18" s="12">
        <f t="shared" si="3"/>
        <v>20</v>
      </c>
      <c r="V18" s="12">
        <f t="shared" si="4"/>
        <v>56.25</v>
      </c>
      <c r="W18" s="10">
        <f t="shared" si="5"/>
        <v>3</v>
      </c>
      <c r="X18" s="10" t="str">
        <f t="shared" si="6"/>
        <v>befriedigend</v>
      </c>
      <c r="Y18" s="15"/>
      <c r="Z18" s="31"/>
      <c r="AA18" s="24" t="s">
        <v>70</v>
      </c>
      <c r="AB18" s="32" t="s">
        <v>21</v>
      </c>
    </row>
    <row r="19" spans="1:28" ht="14">
      <c r="A19" s="7">
        <v>12</v>
      </c>
      <c r="B19" s="89" t="s">
        <v>66</v>
      </c>
      <c r="C19" s="89" t="s">
        <v>50</v>
      </c>
      <c r="D19" s="89" t="s">
        <v>66</v>
      </c>
      <c r="E19" s="90" t="s">
        <v>71</v>
      </c>
      <c r="F19" s="15"/>
      <c r="G19" s="10">
        <v>0</v>
      </c>
      <c r="H19" s="10">
        <v>0</v>
      </c>
      <c r="I19" s="10">
        <v>1</v>
      </c>
      <c r="J19" s="10">
        <v>1</v>
      </c>
      <c r="K19" s="10">
        <v>0</v>
      </c>
      <c r="L19" s="14" t="s">
        <v>35</v>
      </c>
      <c r="M19" s="15">
        <f t="shared" si="7"/>
        <v>2</v>
      </c>
      <c r="N19" s="14">
        <v>20</v>
      </c>
      <c r="O19" s="14">
        <f>180*0.4</f>
        <v>72</v>
      </c>
      <c r="P19" s="16">
        <f t="shared" si="0"/>
        <v>1</v>
      </c>
      <c r="Q19" s="10" t="s">
        <v>36</v>
      </c>
      <c r="R19" s="14">
        <v>1</v>
      </c>
      <c r="S19" s="12">
        <f t="shared" si="1"/>
        <v>6.25</v>
      </c>
      <c r="T19" s="12">
        <f t="shared" si="2"/>
        <v>30</v>
      </c>
      <c r="U19" s="12">
        <f t="shared" si="3"/>
        <v>20</v>
      </c>
      <c r="V19" s="12">
        <f t="shared" si="4"/>
        <v>56.25</v>
      </c>
      <c r="W19" s="10">
        <f t="shared" si="5"/>
        <v>3</v>
      </c>
      <c r="X19" s="10" t="str">
        <f t="shared" si="6"/>
        <v>befriedigend</v>
      </c>
      <c r="Y19" s="14" t="s">
        <v>72</v>
      </c>
      <c r="Z19" s="31"/>
      <c r="AA19" s="27">
        <v>0</v>
      </c>
      <c r="AB19" s="27">
        <v>6</v>
      </c>
    </row>
    <row r="20" spans="1:28" ht="14">
      <c r="A20" s="7">
        <v>13</v>
      </c>
      <c r="B20" s="89" t="s">
        <v>66</v>
      </c>
      <c r="C20" s="89" t="s">
        <v>50</v>
      </c>
      <c r="D20" s="89" t="s">
        <v>66</v>
      </c>
      <c r="E20" s="90" t="s">
        <v>73</v>
      </c>
      <c r="F20" s="15"/>
      <c r="G20" s="10">
        <v>5</v>
      </c>
      <c r="H20" s="10">
        <v>4</v>
      </c>
      <c r="I20" s="10">
        <v>0</v>
      </c>
      <c r="J20" s="10">
        <v>0</v>
      </c>
      <c r="K20" s="10">
        <v>5</v>
      </c>
      <c r="L20" s="14" t="s">
        <v>52</v>
      </c>
      <c r="M20" s="15">
        <f t="shared" si="7"/>
        <v>14</v>
      </c>
      <c r="N20" s="14">
        <v>12</v>
      </c>
      <c r="O20" s="14">
        <v>100</v>
      </c>
      <c r="P20" s="16">
        <f t="shared" si="0"/>
        <v>1</v>
      </c>
      <c r="Q20" s="10" t="s">
        <v>31</v>
      </c>
      <c r="R20" s="14">
        <v>0</v>
      </c>
      <c r="S20" s="12">
        <f t="shared" si="1"/>
        <v>43.75</v>
      </c>
      <c r="T20" s="12">
        <f t="shared" si="2"/>
        <v>30</v>
      </c>
      <c r="U20" s="12">
        <f t="shared" si="3"/>
        <v>0</v>
      </c>
      <c r="V20" s="12">
        <f t="shared" si="4"/>
        <v>73.75</v>
      </c>
      <c r="W20" s="10">
        <f t="shared" si="5"/>
        <v>2</v>
      </c>
      <c r="X20" s="10" t="str">
        <f t="shared" si="6"/>
        <v>gut</v>
      </c>
      <c r="Y20" s="14" t="s">
        <v>74</v>
      </c>
      <c r="AA20" s="27">
        <v>20</v>
      </c>
      <c r="AB20" s="27">
        <v>5</v>
      </c>
    </row>
    <row r="21" spans="1:28" ht="14">
      <c r="A21" s="7">
        <v>14</v>
      </c>
      <c r="B21" s="89" t="s">
        <v>75</v>
      </c>
      <c r="C21" s="89" t="s">
        <v>50</v>
      </c>
      <c r="D21" s="89" t="s">
        <v>75</v>
      </c>
      <c r="E21" s="90" t="s">
        <v>76</v>
      </c>
      <c r="F21" s="14">
        <v>40</v>
      </c>
      <c r="G21" s="10">
        <v>0</v>
      </c>
      <c r="H21" s="10">
        <v>0</v>
      </c>
      <c r="I21" s="10">
        <v>1</v>
      </c>
      <c r="J21" s="10">
        <v>1</v>
      </c>
      <c r="K21" s="10">
        <v>0</v>
      </c>
      <c r="L21" s="14" t="s">
        <v>30</v>
      </c>
      <c r="M21" s="15">
        <f t="shared" si="7"/>
        <v>2</v>
      </c>
      <c r="N21" s="14">
        <v>18</v>
      </c>
      <c r="O21" s="14">
        <v>300</v>
      </c>
      <c r="P21" s="16">
        <f t="shared" si="0"/>
        <v>0.6</v>
      </c>
      <c r="Q21" s="10">
        <v>10</v>
      </c>
      <c r="R21" s="16">
        <f>Q21/N21</f>
        <v>0.55555555555555558</v>
      </c>
      <c r="S21" s="12">
        <f t="shared" si="1"/>
        <v>6.25</v>
      </c>
      <c r="T21" s="12">
        <f t="shared" si="2"/>
        <v>18</v>
      </c>
      <c r="U21" s="12">
        <f t="shared" si="3"/>
        <v>11.111111111111111</v>
      </c>
      <c r="V21" s="12">
        <f t="shared" si="4"/>
        <v>35.361111111111114</v>
      </c>
      <c r="W21" s="10">
        <f t="shared" si="5"/>
        <v>5</v>
      </c>
      <c r="X21" s="10" t="str">
        <f t="shared" si="6"/>
        <v>mangelhaft</v>
      </c>
      <c r="Y21" s="15"/>
      <c r="Z21" s="33"/>
      <c r="AA21" s="27">
        <v>40</v>
      </c>
      <c r="AB21" s="27">
        <v>4</v>
      </c>
    </row>
    <row r="22" spans="1:28" ht="14">
      <c r="A22" s="7">
        <v>15</v>
      </c>
      <c r="B22" s="89" t="s">
        <v>75</v>
      </c>
      <c r="C22" s="89" t="s">
        <v>50</v>
      </c>
      <c r="D22" s="89" t="s">
        <v>75</v>
      </c>
      <c r="E22" s="90" t="s">
        <v>77</v>
      </c>
      <c r="F22" s="15"/>
      <c r="G22" s="10">
        <v>0</v>
      </c>
      <c r="H22" s="10">
        <v>0</v>
      </c>
      <c r="I22" s="10">
        <v>1</v>
      </c>
      <c r="J22" s="10">
        <v>1</v>
      </c>
      <c r="K22" s="10">
        <v>0</v>
      </c>
      <c r="L22" s="14" t="s">
        <v>35</v>
      </c>
      <c r="M22" s="15">
        <f t="shared" si="7"/>
        <v>2</v>
      </c>
      <c r="N22" s="14">
        <v>36</v>
      </c>
      <c r="O22" s="14">
        <v>100</v>
      </c>
      <c r="P22" s="16">
        <f t="shared" si="0"/>
        <v>1</v>
      </c>
      <c r="Q22" s="10" t="s">
        <v>36</v>
      </c>
      <c r="R22" s="14">
        <v>1</v>
      </c>
      <c r="S22" s="12">
        <f t="shared" si="1"/>
        <v>6.25</v>
      </c>
      <c r="T22" s="12">
        <f t="shared" si="2"/>
        <v>30</v>
      </c>
      <c r="U22" s="12">
        <f t="shared" si="3"/>
        <v>20</v>
      </c>
      <c r="V22" s="12">
        <f t="shared" si="4"/>
        <v>56.25</v>
      </c>
      <c r="W22" s="10">
        <f t="shared" si="5"/>
        <v>3</v>
      </c>
      <c r="X22" s="10" t="str">
        <f t="shared" si="6"/>
        <v>befriedigend</v>
      </c>
      <c r="Y22" s="15"/>
      <c r="AA22" s="27">
        <v>55</v>
      </c>
      <c r="AB22" s="27">
        <v>3</v>
      </c>
    </row>
    <row r="23" spans="1:28" ht="14">
      <c r="A23" s="7">
        <v>16</v>
      </c>
      <c r="B23" s="89" t="s">
        <v>75</v>
      </c>
      <c r="C23" s="89" t="s">
        <v>50</v>
      </c>
      <c r="D23" s="89" t="s">
        <v>75</v>
      </c>
      <c r="E23" s="90" t="s">
        <v>78</v>
      </c>
      <c r="F23" s="15"/>
      <c r="G23" s="10">
        <v>5</v>
      </c>
      <c r="H23" s="10">
        <v>1</v>
      </c>
      <c r="I23" s="10">
        <v>1</v>
      </c>
      <c r="J23" s="10">
        <v>1</v>
      </c>
      <c r="K23" s="10">
        <v>5</v>
      </c>
      <c r="L23" s="14" t="s">
        <v>44</v>
      </c>
      <c r="M23" s="15">
        <f t="shared" si="7"/>
        <v>13</v>
      </c>
      <c r="N23" s="14">
        <v>8</v>
      </c>
      <c r="O23" s="14">
        <v>220</v>
      </c>
      <c r="P23" s="16">
        <f t="shared" si="0"/>
        <v>0.36363636363636365</v>
      </c>
      <c r="Q23" s="10" t="s">
        <v>31</v>
      </c>
      <c r="R23" s="14">
        <v>0</v>
      </c>
      <c r="S23" s="12">
        <f t="shared" si="1"/>
        <v>40.625</v>
      </c>
      <c r="T23" s="12">
        <f t="shared" si="2"/>
        <v>10.90909090909091</v>
      </c>
      <c r="U23" s="12">
        <f t="shared" si="3"/>
        <v>0</v>
      </c>
      <c r="V23" s="12">
        <f t="shared" si="4"/>
        <v>51.534090909090907</v>
      </c>
      <c r="W23" s="10">
        <f t="shared" si="5"/>
        <v>4</v>
      </c>
      <c r="X23" s="10" t="str">
        <f t="shared" si="6"/>
        <v>ausreichend</v>
      </c>
      <c r="Y23" s="15"/>
      <c r="AA23" s="27">
        <v>70</v>
      </c>
      <c r="AB23" s="27">
        <v>2</v>
      </c>
    </row>
    <row r="24" spans="1:28" ht="14">
      <c r="A24" s="7">
        <v>17</v>
      </c>
      <c r="B24" s="89" t="s">
        <v>75</v>
      </c>
      <c r="C24" s="89" t="s">
        <v>50</v>
      </c>
      <c r="D24" s="89" t="s">
        <v>75</v>
      </c>
      <c r="E24" s="89" t="s">
        <v>79</v>
      </c>
      <c r="F24" s="14">
        <v>80</v>
      </c>
      <c r="G24" s="10">
        <v>5</v>
      </c>
      <c r="H24" s="10">
        <v>1</v>
      </c>
      <c r="I24" s="10">
        <v>1</v>
      </c>
      <c r="J24" s="10">
        <v>1</v>
      </c>
      <c r="K24" s="10">
        <v>5</v>
      </c>
      <c r="L24" s="14" t="s">
        <v>44</v>
      </c>
      <c r="M24" s="15">
        <f t="shared" si="7"/>
        <v>13</v>
      </c>
      <c r="N24" s="14">
        <v>8</v>
      </c>
      <c r="O24" s="14">
        <f>360*0.6</f>
        <v>216</v>
      </c>
      <c r="P24" s="16">
        <f t="shared" si="0"/>
        <v>0.37037037037037035</v>
      </c>
      <c r="Q24" s="10" t="s">
        <v>36</v>
      </c>
      <c r="R24" s="14">
        <v>1</v>
      </c>
      <c r="S24" s="12">
        <f t="shared" si="1"/>
        <v>40.625</v>
      </c>
      <c r="T24" s="12">
        <f t="shared" si="2"/>
        <v>11.111111111111111</v>
      </c>
      <c r="U24" s="12">
        <f t="shared" si="3"/>
        <v>20</v>
      </c>
      <c r="V24" s="12">
        <f t="shared" si="4"/>
        <v>71.736111111111114</v>
      </c>
      <c r="W24" s="10">
        <f t="shared" si="5"/>
        <v>2</v>
      </c>
      <c r="X24" s="10" t="str">
        <f t="shared" si="6"/>
        <v>gut</v>
      </c>
      <c r="Y24" s="14" t="s">
        <v>80</v>
      </c>
      <c r="AA24" s="27">
        <v>85</v>
      </c>
      <c r="AB24" s="27">
        <v>1</v>
      </c>
    </row>
    <row r="25" spans="1:28" ht="14">
      <c r="A25" s="7">
        <v>18</v>
      </c>
      <c r="B25" s="89" t="s">
        <v>81</v>
      </c>
      <c r="C25" s="89" t="s">
        <v>50</v>
      </c>
      <c r="D25" s="89" t="s">
        <v>81</v>
      </c>
      <c r="E25" s="89" t="s">
        <v>82</v>
      </c>
      <c r="F25" s="15"/>
      <c r="G25" s="10">
        <v>5</v>
      </c>
      <c r="H25" s="10">
        <v>4</v>
      </c>
      <c r="I25" s="10">
        <v>0</v>
      </c>
      <c r="J25" s="10">
        <v>0</v>
      </c>
      <c r="K25" s="10">
        <v>5</v>
      </c>
      <c r="L25" s="14" t="s">
        <v>52</v>
      </c>
      <c r="M25" s="15">
        <f t="shared" si="7"/>
        <v>14</v>
      </c>
      <c r="N25" s="14">
        <v>6</v>
      </c>
      <c r="O25" s="14">
        <v>100</v>
      </c>
      <c r="P25" s="16">
        <f t="shared" si="0"/>
        <v>0.6</v>
      </c>
      <c r="Q25" s="10" t="s">
        <v>36</v>
      </c>
      <c r="R25" s="14">
        <v>1</v>
      </c>
      <c r="S25" s="12">
        <f t="shared" si="1"/>
        <v>43.75</v>
      </c>
      <c r="T25" s="12">
        <f t="shared" si="2"/>
        <v>18</v>
      </c>
      <c r="U25" s="12">
        <f t="shared" si="3"/>
        <v>20</v>
      </c>
      <c r="V25" s="12">
        <f t="shared" si="4"/>
        <v>81.75</v>
      </c>
      <c r="W25" s="10">
        <f t="shared" si="5"/>
        <v>2</v>
      </c>
      <c r="X25" s="10" t="str">
        <f t="shared" si="6"/>
        <v>gut</v>
      </c>
      <c r="Y25" s="15"/>
    </row>
    <row r="26" spans="1:28" ht="14">
      <c r="A26" s="7">
        <v>19</v>
      </c>
      <c r="B26" s="89" t="s">
        <v>81</v>
      </c>
      <c r="C26" s="89" t="s">
        <v>50</v>
      </c>
      <c r="D26" s="89" t="s">
        <v>81</v>
      </c>
      <c r="E26" s="90" t="s">
        <v>83</v>
      </c>
      <c r="F26" s="14">
        <v>72</v>
      </c>
      <c r="G26" s="10">
        <v>5</v>
      </c>
      <c r="H26" s="10">
        <v>4</v>
      </c>
      <c r="I26" s="10">
        <v>0</v>
      </c>
      <c r="J26" s="10">
        <v>0</v>
      </c>
      <c r="K26" s="10">
        <v>5</v>
      </c>
      <c r="L26" s="14" t="s">
        <v>52</v>
      </c>
      <c r="M26" s="15">
        <f t="shared" si="7"/>
        <v>14</v>
      </c>
      <c r="N26" s="14">
        <v>6</v>
      </c>
      <c r="O26" s="14">
        <f>180*0.4</f>
        <v>72</v>
      </c>
      <c r="P26" s="16">
        <f t="shared" si="0"/>
        <v>0.83333333333333326</v>
      </c>
      <c r="Q26" s="10" t="s">
        <v>36</v>
      </c>
      <c r="R26" s="14">
        <v>1</v>
      </c>
      <c r="S26" s="12">
        <f t="shared" si="1"/>
        <v>43.75</v>
      </c>
      <c r="T26" s="12">
        <f t="shared" si="2"/>
        <v>24.999999999999996</v>
      </c>
      <c r="U26" s="12">
        <f t="shared" si="3"/>
        <v>20</v>
      </c>
      <c r="V26" s="12">
        <f t="shared" si="4"/>
        <v>88.75</v>
      </c>
      <c r="W26" s="10">
        <f t="shared" si="5"/>
        <v>1</v>
      </c>
      <c r="X26" s="10" t="str">
        <f t="shared" si="6"/>
        <v>sehr gut</v>
      </c>
      <c r="Y26" s="14" t="s">
        <v>84</v>
      </c>
    </row>
    <row r="27" spans="1:28" ht="14">
      <c r="A27" s="7">
        <v>20</v>
      </c>
      <c r="B27" s="89" t="s">
        <v>81</v>
      </c>
      <c r="C27" s="89" t="s">
        <v>50</v>
      </c>
      <c r="D27" s="89" t="s">
        <v>81</v>
      </c>
      <c r="E27" s="90" t="s">
        <v>85</v>
      </c>
      <c r="F27" s="14">
        <v>90</v>
      </c>
      <c r="G27" s="10">
        <v>5</v>
      </c>
      <c r="H27" s="10">
        <v>4</v>
      </c>
      <c r="I27" s="10">
        <v>0</v>
      </c>
      <c r="J27" s="10">
        <v>0</v>
      </c>
      <c r="K27" s="10">
        <v>5</v>
      </c>
      <c r="L27" s="14" t="s">
        <v>52</v>
      </c>
      <c r="M27" s="15">
        <f t="shared" si="7"/>
        <v>14</v>
      </c>
      <c r="N27" s="14">
        <v>5</v>
      </c>
      <c r="O27" s="14">
        <v>120</v>
      </c>
      <c r="P27" s="16">
        <f t="shared" si="0"/>
        <v>0.41666666666666663</v>
      </c>
      <c r="Q27" s="10" t="s">
        <v>31</v>
      </c>
      <c r="R27" s="14">
        <v>0</v>
      </c>
      <c r="S27" s="12">
        <f t="shared" si="1"/>
        <v>43.75</v>
      </c>
      <c r="T27" s="12">
        <f t="shared" si="2"/>
        <v>12.499999999999998</v>
      </c>
      <c r="U27" s="12">
        <f t="shared" si="3"/>
        <v>0</v>
      </c>
      <c r="V27" s="12">
        <f t="shared" si="4"/>
        <v>56.25</v>
      </c>
      <c r="W27" s="10">
        <f t="shared" si="5"/>
        <v>3</v>
      </c>
      <c r="X27" s="10" t="str">
        <f t="shared" si="6"/>
        <v>befriedigend</v>
      </c>
      <c r="Y27" s="15"/>
      <c r="AA27" s="34" t="s">
        <v>21</v>
      </c>
      <c r="AB27" s="34" t="s">
        <v>86</v>
      </c>
    </row>
    <row r="28" spans="1:28" ht="14">
      <c r="A28" s="7">
        <v>21</v>
      </c>
      <c r="B28" s="89" t="s">
        <v>81</v>
      </c>
      <c r="C28" s="89" t="s">
        <v>50</v>
      </c>
      <c r="D28" s="89" t="s">
        <v>81</v>
      </c>
      <c r="E28" s="90" t="s">
        <v>87</v>
      </c>
      <c r="F28" s="14">
        <v>80</v>
      </c>
      <c r="G28" s="10">
        <v>5</v>
      </c>
      <c r="H28" s="10">
        <v>4</v>
      </c>
      <c r="I28" s="10">
        <v>0</v>
      </c>
      <c r="J28" s="10">
        <v>0</v>
      </c>
      <c r="K28" s="10">
        <v>5</v>
      </c>
      <c r="L28" s="14" t="s">
        <v>52</v>
      </c>
      <c r="M28" s="15">
        <f t="shared" si="7"/>
        <v>14</v>
      </c>
      <c r="N28" s="14">
        <v>7</v>
      </c>
      <c r="O28" s="14">
        <v>85</v>
      </c>
      <c r="P28" s="16">
        <f t="shared" si="0"/>
        <v>0.82352941176470584</v>
      </c>
      <c r="Q28" s="10" t="s">
        <v>31</v>
      </c>
      <c r="R28" s="14">
        <v>0</v>
      </c>
      <c r="S28" s="12">
        <f t="shared" si="1"/>
        <v>43.75</v>
      </c>
      <c r="T28" s="12">
        <f t="shared" si="2"/>
        <v>24.705882352941174</v>
      </c>
      <c r="U28" s="12">
        <f t="shared" si="3"/>
        <v>0</v>
      </c>
      <c r="V28" s="12">
        <f t="shared" si="4"/>
        <v>68.455882352941174</v>
      </c>
      <c r="W28" s="10">
        <f t="shared" si="5"/>
        <v>3</v>
      </c>
      <c r="X28" s="10" t="str">
        <f t="shared" si="6"/>
        <v>befriedigend</v>
      </c>
      <c r="Y28" s="15"/>
      <c r="AA28" s="35">
        <v>1</v>
      </c>
      <c r="AB28" s="35" t="s">
        <v>88</v>
      </c>
    </row>
    <row r="29" spans="1:28" ht="14">
      <c r="A29" s="7">
        <v>22</v>
      </c>
      <c r="B29" s="89" t="s">
        <v>81</v>
      </c>
      <c r="C29" s="89" t="s">
        <v>50</v>
      </c>
      <c r="D29" s="89" t="s">
        <v>81</v>
      </c>
      <c r="E29" s="90" t="s">
        <v>89</v>
      </c>
      <c r="F29" s="14">
        <v>130</v>
      </c>
      <c r="G29" s="10">
        <v>3</v>
      </c>
      <c r="H29" s="10">
        <v>4</v>
      </c>
      <c r="I29" s="10">
        <v>0</v>
      </c>
      <c r="J29" s="10">
        <v>0</v>
      </c>
      <c r="K29" s="10">
        <v>5</v>
      </c>
      <c r="L29" s="14" t="s">
        <v>52</v>
      </c>
      <c r="M29" s="15">
        <f t="shared" si="7"/>
        <v>12</v>
      </c>
      <c r="N29" s="14">
        <v>20</v>
      </c>
      <c r="O29" s="14">
        <f>180*0.4</f>
        <v>72</v>
      </c>
      <c r="P29" s="16">
        <f t="shared" si="0"/>
        <v>1</v>
      </c>
      <c r="Q29" s="10" t="s">
        <v>31</v>
      </c>
      <c r="R29" s="14">
        <v>0</v>
      </c>
      <c r="S29" s="12">
        <f t="shared" si="1"/>
        <v>37.5</v>
      </c>
      <c r="T29" s="12">
        <f t="shared" si="2"/>
        <v>30</v>
      </c>
      <c r="U29" s="12">
        <f t="shared" si="3"/>
        <v>0</v>
      </c>
      <c r="V29" s="12">
        <f t="shared" si="4"/>
        <v>67.5</v>
      </c>
      <c r="W29" s="10">
        <f t="shared" si="5"/>
        <v>3</v>
      </c>
      <c r="X29" s="10" t="str">
        <f t="shared" si="6"/>
        <v>befriedigend</v>
      </c>
      <c r="Y29" s="14" t="s">
        <v>90</v>
      </c>
      <c r="AA29" s="35">
        <v>2</v>
      </c>
      <c r="AB29" s="35" t="s">
        <v>91</v>
      </c>
    </row>
    <row r="30" spans="1:28" ht="14">
      <c r="A30" s="7">
        <v>23</v>
      </c>
      <c r="B30" s="89" t="s">
        <v>81</v>
      </c>
      <c r="C30" s="89" t="s">
        <v>50</v>
      </c>
      <c r="D30" s="89" t="s">
        <v>81</v>
      </c>
      <c r="E30" s="90" t="s">
        <v>92</v>
      </c>
      <c r="F30" s="14"/>
      <c r="G30" s="10">
        <v>3</v>
      </c>
      <c r="H30" s="10">
        <v>4</v>
      </c>
      <c r="I30" s="10">
        <v>0</v>
      </c>
      <c r="J30" s="10">
        <v>0</v>
      </c>
      <c r="K30" s="10">
        <v>5</v>
      </c>
      <c r="L30" s="14" t="s">
        <v>52</v>
      </c>
      <c r="M30" s="15">
        <f t="shared" si="7"/>
        <v>12</v>
      </c>
      <c r="N30" s="14">
        <v>3</v>
      </c>
      <c r="O30" s="14">
        <v>100</v>
      </c>
      <c r="P30" s="16">
        <f t="shared" si="0"/>
        <v>0.3</v>
      </c>
      <c r="Q30" s="10" t="s">
        <v>31</v>
      </c>
      <c r="R30" s="14">
        <v>0</v>
      </c>
      <c r="S30" s="12">
        <f t="shared" si="1"/>
        <v>37.5</v>
      </c>
      <c r="T30" s="12">
        <f t="shared" si="2"/>
        <v>9</v>
      </c>
      <c r="U30" s="12">
        <f t="shared" si="3"/>
        <v>0</v>
      </c>
      <c r="V30" s="12">
        <f t="shared" si="4"/>
        <v>46.5</v>
      </c>
      <c r="W30" s="10">
        <f t="shared" si="5"/>
        <v>4</v>
      </c>
      <c r="X30" s="10" t="str">
        <f t="shared" si="6"/>
        <v>ausreichend</v>
      </c>
      <c r="Y30" s="15"/>
      <c r="AA30" s="35">
        <v>3</v>
      </c>
      <c r="AB30" s="35" t="s">
        <v>93</v>
      </c>
    </row>
    <row r="31" spans="1:28" ht="14">
      <c r="A31" s="7">
        <v>24</v>
      </c>
      <c r="B31" s="89" t="s">
        <v>94</v>
      </c>
      <c r="C31" s="89" t="s">
        <v>50</v>
      </c>
      <c r="D31" s="89" t="s">
        <v>94</v>
      </c>
      <c r="E31" s="90" t="s">
        <v>95</v>
      </c>
      <c r="F31" s="15"/>
      <c r="G31" s="10">
        <v>5</v>
      </c>
      <c r="H31" s="10">
        <v>4</v>
      </c>
      <c r="I31" s="10">
        <v>0</v>
      </c>
      <c r="J31" s="10">
        <v>0</v>
      </c>
      <c r="K31" s="10">
        <v>5</v>
      </c>
      <c r="L31" s="14" t="s">
        <v>52</v>
      </c>
      <c r="M31" s="15">
        <f t="shared" si="7"/>
        <v>14</v>
      </c>
      <c r="N31" s="14">
        <v>5</v>
      </c>
      <c r="O31" s="14">
        <v>60</v>
      </c>
      <c r="P31" s="16">
        <f t="shared" si="0"/>
        <v>0.83333333333333326</v>
      </c>
      <c r="Q31" s="10" t="s">
        <v>31</v>
      </c>
      <c r="R31" s="14">
        <v>0</v>
      </c>
      <c r="S31" s="12">
        <f t="shared" si="1"/>
        <v>43.75</v>
      </c>
      <c r="T31" s="12">
        <f t="shared" si="2"/>
        <v>24.999999999999996</v>
      </c>
      <c r="U31" s="12">
        <f t="shared" si="3"/>
        <v>0</v>
      </c>
      <c r="V31" s="12">
        <f t="shared" si="4"/>
        <v>68.75</v>
      </c>
      <c r="W31" s="10">
        <f t="shared" si="5"/>
        <v>3</v>
      </c>
      <c r="X31" s="10" t="str">
        <f t="shared" si="6"/>
        <v>befriedigend</v>
      </c>
      <c r="Y31" s="15"/>
      <c r="AA31" s="35">
        <v>4</v>
      </c>
      <c r="AB31" s="35" t="s">
        <v>96</v>
      </c>
    </row>
    <row r="32" spans="1:28" ht="14">
      <c r="A32" s="7">
        <v>25</v>
      </c>
      <c r="B32" s="89" t="s">
        <v>94</v>
      </c>
      <c r="C32" s="89" t="s">
        <v>50</v>
      </c>
      <c r="D32" s="89" t="s">
        <v>94</v>
      </c>
      <c r="E32" s="90" t="s">
        <v>97</v>
      </c>
      <c r="F32" s="15"/>
      <c r="G32" s="10">
        <v>5</v>
      </c>
      <c r="H32" s="10">
        <v>4</v>
      </c>
      <c r="I32" s="10">
        <v>0</v>
      </c>
      <c r="J32" s="10">
        <v>0</v>
      </c>
      <c r="K32" s="10">
        <v>5</v>
      </c>
      <c r="L32" s="14" t="s">
        <v>52</v>
      </c>
      <c r="M32" s="15">
        <f t="shared" si="7"/>
        <v>14</v>
      </c>
      <c r="N32" s="14">
        <v>4</v>
      </c>
      <c r="O32" s="14">
        <v>35</v>
      </c>
      <c r="P32" s="16">
        <f t="shared" si="0"/>
        <v>1</v>
      </c>
      <c r="Q32" s="10" t="s">
        <v>31</v>
      </c>
      <c r="R32" s="14">
        <v>0</v>
      </c>
      <c r="S32" s="12">
        <f t="shared" si="1"/>
        <v>43.75</v>
      </c>
      <c r="T32" s="12">
        <f t="shared" si="2"/>
        <v>30</v>
      </c>
      <c r="U32" s="12">
        <f t="shared" si="3"/>
        <v>0</v>
      </c>
      <c r="V32" s="12">
        <f t="shared" si="4"/>
        <v>73.75</v>
      </c>
      <c r="W32" s="10">
        <f t="shared" si="5"/>
        <v>2</v>
      </c>
      <c r="X32" s="10" t="str">
        <f t="shared" si="6"/>
        <v>gut</v>
      </c>
      <c r="Y32" s="15"/>
      <c r="AA32" s="35">
        <v>5</v>
      </c>
      <c r="AB32" s="35" t="s">
        <v>98</v>
      </c>
    </row>
    <row r="33" spans="1:28" ht="14">
      <c r="A33" s="7">
        <v>26</v>
      </c>
      <c r="B33" s="89" t="s">
        <v>94</v>
      </c>
      <c r="C33" s="89" t="s">
        <v>50</v>
      </c>
      <c r="D33" s="89" t="s">
        <v>94</v>
      </c>
      <c r="E33" s="89" t="s">
        <v>99</v>
      </c>
      <c r="F33" s="15"/>
      <c r="G33" s="10">
        <v>0</v>
      </c>
      <c r="H33" s="10">
        <v>0</v>
      </c>
      <c r="I33" s="10">
        <v>1</v>
      </c>
      <c r="J33" s="10">
        <v>1</v>
      </c>
      <c r="K33" s="10">
        <v>0</v>
      </c>
      <c r="L33" s="14" t="s">
        <v>35</v>
      </c>
      <c r="M33" s="15">
        <f t="shared" si="7"/>
        <v>2</v>
      </c>
      <c r="N33" s="14">
        <v>10</v>
      </c>
      <c r="O33" s="14">
        <v>50</v>
      </c>
      <c r="P33" s="16">
        <f t="shared" si="0"/>
        <v>1</v>
      </c>
      <c r="Q33" s="10" t="s">
        <v>31</v>
      </c>
      <c r="R33" s="14">
        <v>0</v>
      </c>
      <c r="S33" s="12">
        <f t="shared" si="1"/>
        <v>6.25</v>
      </c>
      <c r="T33" s="12">
        <f t="shared" si="2"/>
        <v>30</v>
      </c>
      <c r="U33" s="12">
        <f t="shared" si="3"/>
        <v>0</v>
      </c>
      <c r="V33" s="12">
        <f t="shared" si="4"/>
        <v>36.25</v>
      </c>
      <c r="W33" s="10">
        <f t="shared" si="5"/>
        <v>5</v>
      </c>
      <c r="X33" s="10" t="str">
        <f t="shared" si="6"/>
        <v>mangelhaft</v>
      </c>
      <c r="Y33" s="15"/>
      <c r="AA33" s="35">
        <v>6</v>
      </c>
      <c r="AB33" s="35" t="s">
        <v>100</v>
      </c>
    </row>
    <row r="34" spans="1:28" ht="14">
      <c r="A34" s="7">
        <v>27</v>
      </c>
      <c r="B34" s="89" t="s">
        <v>94</v>
      </c>
      <c r="C34" s="89" t="s">
        <v>50</v>
      </c>
      <c r="D34" s="89" t="s">
        <v>94</v>
      </c>
      <c r="E34" s="89" t="s">
        <v>101</v>
      </c>
      <c r="F34" s="14">
        <v>110</v>
      </c>
      <c r="G34" s="10">
        <v>2</v>
      </c>
      <c r="H34" s="10">
        <v>4</v>
      </c>
      <c r="I34" s="10">
        <v>0</v>
      </c>
      <c r="J34" s="10">
        <v>0</v>
      </c>
      <c r="K34" s="10">
        <v>5</v>
      </c>
      <c r="L34" s="14" t="s">
        <v>52</v>
      </c>
      <c r="M34" s="15">
        <f t="shared" si="7"/>
        <v>11</v>
      </c>
      <c r="N34" s="14">
        <v>8</v>
      </c>
      <c r="O34" s="14">
        <v>80</v>
      </c>
      <c r="P34" s="16">
        <f t="shared" ref="P34:P65" si="8">IF(N34/O34&gt;0.1,1,N34/O34*10)</f>
        <v>1</v>
      </c>
      <c r="Q34" s="10" t="s">
        <v>31</v>
      </c>
      <c r="R34" s="14">
        <v>0</v>
      </c>
      <c r="S34" s="12">
        <f t="shared" ref="S34:S55" si="9">(M34/16)*$AB$12</f>
        <v>34.375</v>
      </c>
      <c r="T34" s="12">
        <f t="shared" ref="T34:T55" si="10">P34*$AB$13</f>
        <v>30</v>
      </c>
      <c r="U34" s="12">
        <f t="shared" ref="U34:U55" si="11">R34*$AB$14</f>
        <v>0</v>
      </c>
      <c r="V34" s="12">
        <f t="shared" si="4"/>
        <v>64.375</v>
      </c>
      <c r="W34" s="10">
        <f t="shared" ref="W34:W65" si="12">VLOOKUP(V34,$AA$19:$AB$24,2,1)</f>
        <v>3</v>
      </c>
      <c r="X34" s="10" t="str">
        <f t="shared" ref="X34:X65" si="13">VLOOKUP(W34,$AA$28:$AB$33,2,0)</f>
        <v>befriedigend</v>
      </c>
      <c r="Y34" s="14" t="s">
        <v>102</v>
      </c>
    </row>
    <row r="35" spans="1:28" ht="14">
      <c r="A35" s="7">
        <v>28</v>
      </c>
      <c r="B35" s="89" t="s">
        <v>94</v>
      </c>
      <c r="C35" s="89" t="s">
        <v>50</v>
      </c>
      <c r="D35" s="89" t="s">
        <v>94</v>
      </c>
      <c r="E35" s="90" t="s">
        <v>103</v>
      </c>
      <c r="F35" s="14">
        <v>114</v>
      </c>
      <c r="G35" s="10">
        <v>2</v>
      </c>
      <c r="H35" s="10">
        <v>4</v>
      </c>
      <c r="I35" s="10">
        <v>0</v>
      </c>
      <c r="J35" s="10">
        <v>0</v>
      </c>
      <c r="K35" s="10">
        <v>5</v>
      </c>
      <c r="L35" s="14" t="s">
        <v>52</v>
      </c>
      <c r="M35" s="15">
        <f t="shared" si="7"/>
        <v>11</v>
      </c>
      <c r="N35" s="14">
        <v>16</v>
      </c>
      <c r="O35" s="14">
        <v>40</v>
      </c>
      <c r="P35" s="16">
        <f t="shared" si="8"/>
        <v>1</v>
      </c>
      <c r="Q35" s="10" t="s">
        <v>31</v>
      </c>
      <c r="R35" s="14">
        <v>0</v>
      </c>
      <c r="S35" s="12">
        <f t="shared" si="9"/>
        <v>34.375</v>
      </c>
      <c r="T35" s="12">
        <f t="shared" si="10"/>
        <v>30</v>
      </c>
      <c r="U35" s="12">
        <f t="shared" si="11"/>
        <v>0</v>
      </c>
      <c r="V35" s="12">
        <f t="shared" si="4"/>
        <v>64.375</v>
      </c>
      <c r="W35" s="10">
        <f t="shared" si="12"/>
        <v>3</v>
      </c>
      <c r="X35" s="10" t="str">
        <f t="shared" si="13"/>
        <v>befriedigend</v>
      </c>
      <c r="Y35" s="14" t="s">
        <v>102</v>
      </c>
    </row>
    <row r="36" spans="1:28" ht="14">
      <c r="A36" s="7">
        <v>29</v>
      </c>
      <c r="B36" s="89" t="s">
        <v>94</v>
      </c>
      <c r="C36" s="89" t="s">
        <v>50</v>
      </c>
      <c r="D36" s="89" t="s">
        <v>94</v>
      </c>
      <c r="E36" s="90" t="s">
        <v>104</v>
      </c>
      <c r="F36" s="15"/>
      <c r="G36" s="10">
        <v>0</v>
      </c>
      <c r="H36" s="10">
        <v>0</v>
      </c>
      <c r="I36" s="10">
        <v>1</v>
      </c>
      <c r="J36" s="10">
        <v>1</v>
      </c>
      <c r="K36" s="10">
        <v>0</v>
      </c>
      <c r="L36" s="14" t="s">
        <v>35</v>
      </c>
      <c r="M36" s="15">
        <f t="shared" si="7"/>
        <v>2</v>
      </c>
      <c r="N36" s="14">
        <v>10</v>
      </c>
      <c r="O36" s="14">
        <v>60</v>
      </c>
      <c r="P36" s="16">
        <f t="shared" si="8"/>
        <v>1</v>
      </c>
      <c r="Q36" s="10" t="s">
        <v>31</v>
      </c>
      <c r="R36" s="14">
        <v>0</v>
      </c>
      <c r="S36" s="12">
        <f t="shared" si="9"/>
        <v>6.25</v>
      </c>
      <c r="T36" s="12">
        <f t="shared" si="10"/>
        <v>30</v>
      </c>
      <c r="U36" s="12">
        <f t="shared" si="11"/>
        <v>0</v>
      </c>
      <c r="V36" s="12">
        <f t="shared" si="4"/>
        <v>36.25</v>
      </c>
      <c r="W36" s="10">
        <f t="shared" si="12"/>
        <v>5</v>
      </c>
      <c r="X36" s="10" t="str">
        <f t="shared" si="13"/>
        <v>mangelhaft</v>
      </c>
      <c r="Y36" s="15"/>
      <c r="AA36" s="27" t="s">
        <v>21</v>
      </c>
      <c r="AB36" s="27" t="s">
        <v>105</v>
      </c>
    </row>
    <row r="37" spans="1:28" ht="14">
      <c r="A37" s="7">
        <v>30</v>
      </c>
      <c r="B37" s="89" t="s">
        <v>94</v>
      </c>
      <c r="C37" s="89" t="s">
        <v>50</v>
      </c>
      <c r="D37" s="89" t="s">
        <v>94</v>
      </c>
      <c r="E37" s="90" t="s">
        <v>106</v>
      </c>
      <c r="F37" s="15"/>
      <c r="G37" s="10">
        <v>0</v>
      </c>
      <c r="H37" s="10">
        <v>0</v>
      </c>
      <c r="I37" s="10">
        <v>1</v>
      </c>
      <c r="J37" s="10">
        <v>1</v>
      </c>
      <c r="K37" s="10">
        <v>0</v>
      </c>
      <c r="L37" s="14" t="s">
        <v>30</v>
      </c>
      <c r="M37" s="15">
        <f t="shared" si="7"/>
        <v>2</v>
      </c>
      <c r="N37" s="14">
        <v>7</v>
      </c>
      <c r="O37" s="14">
        <v>72</v>
      </c>
      <c r="P37" s="16">
        <f t="shared" si="8"/>
        <v>0.97222222222222221</v>
      </c>
      <c r="Q37" s="10" t="s">
        <v>31</v>
      </c>
      <c r="R37" s="14">
        <v>0</v>
      </c>
      <c r="S37" s="12">
        <f t="shared" si="9"/>
        <v>6.25</v>
      </c>
      <c r="T37" s="12">
        <f t="shared" si="10"/>
        <v>29.166666666666668</v>
      </c>
      <c r="U37" s="12">
        <f t="shared" si="11"/>
        <v>0</v>
      </c>
      <c r="V37" s="12">
        <f t="shared" si="4"/>
        <v>35.416666666666671</v>
      </c>
      <c r="W37" s="10">
        <f t="shared" si="12"/>
        <v>5</v>
      </c>
      <c r="X37" s="10" t="str">
        <f t="shared" si="13"/>
        <v>mangelhaft</v>
      </c>
      <c r="Y37" s="15"/>
      <c r="AA37" s="27">
        <v>1</v>
      </c>
      <c r="AB37" s="27">
        <f t="shared" ref="AB37:AB42" si="14">COUNTIF(W$2:W$55,AA37)</f>
        <v>4</v>
      </c>
    </row>
    <row r="38" spans="1:28" ht="14">
      <c r="A38" s="7">
        <v>31</v>
      </c>
      <c r="B38" s="89" t="s">
        <v>94</v>
      </c>
      <c r="C38" s="89" t="s">
        <v>50</v>
      </c>
      <c r="D38" s="89" t="s">
        <v>94</v>
      </c>
      <c r="E38" s="90" t="s">
        <v>107</v>
      </c>
      <c r="F38" s="15"/>
      <c r="G38" s="10">
        <v>5</v>
      </c>
      <c r="H38" s="10">
        <v>4</v>
      </c>
      <c r="I38" s="10">
        <v>0</v>
      </c>
      <c r="J38" s="10">
        <v>0</v>
      </c>
      <c r="K38" s="10">
        <v>5</v>
      </c>
      <c r="L38" s="14" t="s">
        <v>52</v>
      </c>
      <c r="M38" s="15">
        <f t="shared" si="7"/>
        <v>14</v>
      </c>
      <c r="N38" s="14">
        <v>4</v>
      </c>
      <c r="O38" s="14">
        <v>52</v>
      </c>
      <c r="P38" s="16">
        <f t="shared" si="8"/>
        <v>0.76923076923076927</v>
      </c>
      <c r="Q38" s="10" t="s">
        <v>31</v>
      </c>
      <c r="R38" s="14">
        <v>0</v>
      </c>
      <c r="S38" s="12">
        <f t="shared" si="9"/>
        <v>43.75</v>
      </c>
      <c r="T38" s="12">
        <f t="shared" si="10"/>
        <v>23.076923076923077</v>
      </c>
      <c r="U38" s="12">
        <f t="shared" si="11"/>
        <v>0</v>
      </c>
      <c r="V38" s="12">
        <f t="shared" si="4"/>
        <v>66.82692307692308</v>
      </c>
      <c r="W38" s="10">
        <f t="shared" si="12"/>
        <v>3</v>
      </c>
      <c r="X38" s="10" t="str">
        <f t="shared" si="13"/>
        <v>befriedigend</v>
      </c>
      <c r="Y38" s="15"/>
      <c r="AA38" s="27">
        <v>2</v>
      </c>
      <c r="AB38" s="27">
        <f t="shared" si="14"/>
        <v>7</v>
      </c>
    </row>
    <row r="39" spans="1:28" ht="14">
      <c r="A39" s="7">
        <v>32</v>
      </c>
      <c r="B39" s="89" t="s">
        <v>94</v>
      </c>
      <c r="C39" s="89"/>
      <c r="D39" s="89" t="s">
        <v>94</v>
      </c>
      <c r="E39" s="89" t="s">
        <v>108</v>
      </c>
      <c r="F39" s="14"/>
      <c r="G39" s="10"/>
      <c r="H39" s="10"/>
      <c r="I39" s="10"/>
      <c r="J39" s="10"/>
      <c r="K39" s="10"/>
      <c r="L39" s="14" t="s">
        <v>35</v>
      </c>
      <c r="M39" s="15">
        <v>2</v>
      </c>
      <c r="N39" s="14">
        <v>10</v>
      </c>
      <c r="O39" s="14">
        <v>60</v>
      </c>
      <c r="P39" s="16">
        <f t="shared" si="8"/>
        <v>1</v>
      </c>
      <c r="Q39" s="10" t="s">
        <v>31</v>
      </c>
      <c r="R39" s="14">
        <v>0</v>
      </c>
      <c r="S39" s="12">
        <f t="shared" si="9"/>
        <v>6.25</v>
      </c>
      <c r="T39" s="12">
        <f t="shared" si="10"/>
        <v>30</v>
      </c>
      <c r="U39" s="12">
        <f t="shared" si="11"/>
        <v>0</v>
      </c>
      <c r="V39" s="12">
        <f t="shared" si="4"/>
        <v>36.25</v>
      </c>
      <c r="W39" s="10">
        <f t="shared" si="12"/>
        <v>5</v>
      </c>
      <c r="X39" s="10" t="str">
        <f t="shared" si="13"/>
        <v>mangelhaft</v>
      </c>
      <c r="Y39" s="15"/>
      <c r="AA39" s="27">
        <v>3</v>
      </c>
      <c r="AB39" s="27">
        <f t="shared" si="14"/>
        <v>19</v>
      </c>
    </row>
    <row r="40" spans="1:28" ht="14">
      <c r="A40" s="7">
        <v>33</v>
      </c>
      <c r="B40" s="89" t="s">
        <v>94</v>
      </c>
      <c r="C40" s="89"/>
      <c r="D40" s="89" t="s">
        <v>94</v>
      </c>
      <c r="E40" s="90" t="s">
        <v>109</v>
      </c>
      <c r="F40" s="15"/>
      <c r="G40" s="10"/>
      <c r="H40" s="10"/>
      <c r="I40" s="10"/>
      <c r="J40" s="10"/>
      <c r="K40" s="10"/>
      <c r="L40" s="14" t="s">
        <v>35</v>
      </c>
      <c r="M40" s="15">
        <v>2</v>
      </c>
      <c r="N40" s="14">
        <v>10</v>
      </c>
      <c r="O40" s="14">
        <v>70</v>
      </c>
      <c r="P40" s="16">
        <f t="shared" si="8"/>
        <v>1</v>
      </c>
      <c r="Q40" s="10" t="s">
        <v>31</v>
      </c>
      <c r="R40" s="14">
        <v>0</v>
      </c>
      <c r="S40" s="12">
        <f t="shared" si="9"/>
        <v>6.25</v>
      </c>
      <c r="T40" s="12">
        <f t="shared" si="10"/>
        <v>30</v>
      </c>
      <c r="U40" s="12">
        <f t="shared" si="11"/>
        <v>0</v>
      </c>
      <c r="V40" s="12">
        <f t="shared" si="4"/>
        <v>36.25</v>
      </c>
      <c r="W40" s="10">
        <f t="shared" si="12"/>
        <v>5</v>
      </c>
      <c r="X40" s="10" t="str">
        <f t="shared" si="13"/>
        <v>mangelhaft</v>
      </c>
      <c r="Y40" s="15"/>
      <c r="AA40" s="27">
        <v>4</v>
      </c>
      <c r="AB40" s="27">
        <f t="shared" si="14"/>
        <v>7</v>
      </c>
    </row>
    <row r="41" spans="1:28" ht="14">
      <c r="A41" s="7">
        <v>34</v>
      </c>
      <c r="B41" s="89" t="s">
        <v>110</v>
      </c>
      <c r="C41" s="89" t="s">
        <v>50</v>
      </c>
      <c r="D41" s="89" t="s">
        <v>110</v>
      </c>
      <c r="E41" s="90" t="s">
        <v>111</v>
      </c>
      <c r="F41" s="15"/>
      <c r="G41" s="10">
        <v>0</v>
      </c>
      <c r="H41" s="10">
        <v>0</v>
      </c>
      <c r="I41" s="10">
        <v>1</v>
      </c>
      <c r="J41" s="10">
        <v>1</v>
      </c>
      <c r="K41" s="10">
        <v>0</v>
      </c>
      <c r="L41" s="14" t="s">
        <v>35</v>
      </c>
      <c r="M41" s="15">
        <f>SUM(G41:K41)</f>
        <v>2</v>
      </c>
      <c r="N41" s="14">
        <v>10</v>
      </c>
      <c r="O41" s="14">
        <v>30</v>
      </c>
      <c r="P41" s="16">
        <f t="shared" si="8"/>
        <v>1</v>
      </c>
      <c r="Q41" s="10" t="s">
        <v>31</v>
      </c>
      <c r="R41" s="14">
        <v>0</v>
      </c>
      <c r="S41" s="12">
        <f t="shared" si="9"/>
        <v>6.25</v>
      </c>
      <c r="T41" s="12">
        <f t="shared" si="10"/>
        <v>30</v>
      </c>
      <c r="U41" s="12">
        <f t="shared" si="11"/>
        <v>0</v>
      </c>
      <c r="V41" s="12">
        <f t="shared" si="4"/>
        <v>36.25</v>
      </c>
      <c r="W41" s="10">
        <f t="shared" si="12"/>
        <v>5</v>
      </c>
      <c r="X41" s="10" t="str">
        <f t="shared" si="13"/>
        <v>mangelhaft</v>
      </c>
      <c r="Y41" s="15"/>
      <c r="AA41" s="27">
        <v>5</v>
      </c>
      <c r="AB41" s="27">
        <f t="shared" si="14"/>
        <v>14</v>
      </c>
    </row>
    <row r="42" spans="1:28" ht="14">
      <c r="A42" s="7">
        <v>35</v>
      </c>
      <c r="B42" s="89" t="s">
        <v>110</v>
      </c>
      <c r="C42" s="89" t="s">
        <v>50</v>
      </c>
      <c r="D42" s="89" t="s">
        <v>110</v>
      </c>
      <c r="E42" s="90" t="s">
        <v>112</v>
      </c>
      <c r="F42" s="15"/>
      <c r="G42" s="29"/>
      <c r="H42" s="29"/>
      <c r="I42" s="29"/>
      <c r="J42" s="29"/>
      <c r="K42" s="29"/>
      <c r="L42" s="14" t="s">
        <v>113</v>
      </c>
      <c r="M42" s="15">
        <f>SUM(G42:L42)</f>
        <v>0</v>
      </c>
      <c r="N42" s="14">
        <v>0</v>
      </c>
      <c r="O42" s="14">
        <v>85</v>
      </c>
      <c r="P42" s="16">
        <f t="shared" si="8"/>
        <v>0</v>
      </c>
      <c r="Q42" s="10" t="s">
        <v>114</v>
      </c>
      <c r="R42" s="14">
        <v>0</v>
      </c>
      <c r="S42" s="12">
        <f t="shared" si="9"/>
        <v>0</v>
      </c>
      <c r="T42" s="12">
        <f t="shared" si="10"/>
        <v>0</v>
      </c>
      <c r="U42" s="12">
        <f t="shared" si="11"/>
        <v>0</v>
      </c>
      <c r="V42" s="12">
        <f t="shared" si="4"/>
        <v>0</v>
      </c>
      <c r="W42" s="10">
        <f t="shared" si="12"/>
        <v>6</v>
      </c>
      <c r="X42" s="10" t="str">
        <f t="shared" si="13"/>
        <v>ungenügend</v>
      </c>
      <c r="Y42" s="15"/>
      <c r="AA42" s="27">
        <v>6</v>
      </c>
      <c r="AB42" s="27">
        <f t="shared" si="14"/>
        <v>3</v>
      </c>
    </row>
    <row r="43" spans="1:28" ht="14">
      <c r="A43" s="7">
        <v>36</v>
      </c>
      <c r="B43" s="89" t="s">
        <v>110</v>
      </c>
      <c r="C43" s="89" t="s">
        <v>50</v>
      </c>
      <c r="D43" s="89" t="s">
        <v>110</v>
      </c>
      <c r="E43" s="90" t="s">
        <v>115</v>
      </c>
      <c r="F43" s="14">
        <v>114</v>
      </c>
      <c r="G43" s="10">
        <v>5</v>
      </c>
      <c r="H43" s="10">
        <v>4</v>
      </c>
      <c r="I43" s="10">
        <v>0</v>
      </c>
      <c r="J43" s="10">
        <v>0</v>
      </c>
      <c r="K43" s="10">
        <v>5</v>
      </c>
      <c r="L43" s="14" t="s">
        <v>52</v>
      </c>
      <c r="M43" s="15">
        <f t="shared" ref="M43:M48" si="15">SUM(G43:K43)</f>
        <v>14</v>
      </c>
      <c r="N43" s="14">
        <v>6</v>
      </c>
      <c r="O43" s="14">
        <v>40</v>
      </c>
      <c r="P43" s="16">
        <f t="shared" si="8"/>
        <v>1</v>
      </c>
      <c r="Q43" s="10">
        <v>3</v>
      </c>
      <c r="R43" s="15">
        <f>Q43/N43</f>
        <v>0.5</v>
      </c>
      <c r="S43" s="12">
        <f t="shared" si="9"/>
        <v>43.75</v>
      </c>
      <c r="T43" s="12">
        <f t="shared" si="10"/>
        <v>30</v>
      </c>
      <c r="U43" s="12">
        <f t="shared" si="11"/>
        <v>10</v>
      </c>
      <c r="V43" s="12">
        <f>SUM(S43:U43)-20</f>
        <v>63.75</v>
      </c>
      <c r="W43" s="10">
        <f t="shared" si="12"/>
        <v>3</v>
      </c>
      <c r="X43" s="10" t="str">
        <f t="shared" si="13"/>
        <v>befriedigend</v>
      </c>
      <c r="Y43" s="14" t="s">
        <v>116</v>
      </c>
    </row>
    <row r="44" spans="1:28" ht="14">
      <c r="A44" s="7">
        <v>37</v>
      </c>
      <c r="B44" s="89" t="s">
        <v>110</v>
      </c>
      <c r="C44" s="89" t="s">
        <v>50</v>
      </c>
      <c r="D44" s="89" t="s">
        <v>110</v>
      </c>
      <c r="E44" s="90" t="s">
        <v>117</v>
      </c>
      <c r="F44" s="14">
        <v>76</v>
      </c>
      <c r="G44" s="10">
        <v>5</v>
      </c>
      <c r="H44" s="10">
        <v>4</v>
      </c>
      <c r="I44" s="10">
        <v>0</v>
      </c>
      <c r="J44" s="10">
        <v>0</v>
      </c>
      <c r="K44" s="10">
        <v>5</v>
      </c>
      <c r="L44" s="14" t="s">
        <v>52</v>
      </c>
      <c r="M44" s="15">
        <f t="shared" si="15"/>
        <v>14</v>
      </c>
      <c r="N44" s="14">
        <v>5</v>
      </c>
      <c r="O44" s="14">
        <v>40</v>
      </c>
      <c r="P44" s="16">
        <f t="shared" si="8"/>
        <v>1</v>
      </c>
      <c r="Q44" s="10" t="s">
        <v>31</v>
      </c>
      <c r="R44" s="14">
        <v>0</v>
      </c>
      <c r="S44" s="12">
        <f t="shared" si="9"/>
        <v>43.75</v>
      </c>
      <c r="T44" s="12">
        <f t="shared" si="10"/>
        <v>30</v>
      </c>
      <c r="U44" s="12">
        <f t="shared" si="11"/>
        <v>0</v>
      </c>
      <c r="V44" s="12">
        <f t="shared" ref="V44:V55" si="16">SUM(S44:U44)</f>
        <v>73.75</v>
      </c>
      <c r="W44" s="10">
        <f t="shared" si="12"/>
        <v>2</v>
      </c>
      <c r="X44" s="10" t="str">
        <f t="shared" si="13"/>
        <v>gut</v>
      </c>
      <c r="Y44" s="15"/>
      <c r="AB44" s="36">
        <f>SUM(AB37:AB42)</f>
        <v>54</v>
      </c>
    </row>
    <row r="45" spans="1:28" ht="14">
      <c r="A45" s="7">
        <v>38</v>
      </c>
      <c r="B45" s="89" t="s">
        <v>110</v>
      </c>
      <c r="C45" s="89" t="s">
        <v>50</v>
      </c>
      <c r="D45" s="89" t="s">
        <v>110</v>
      </c>
      <c r="E45" s="90" t="s">
        <v>118</v>
      </c>
      <c r="F45" s="15"/>
      <c r="G45" s="10">
        <v>0</v>
      </c>
      <c r="H45" s="10">
        <v>0</v>
      </c>
      <c r="I45" s="10">
        <v>1</v>
      </c>
      <c r="J45" s="10">
        <v>1</v>
      </c>
      <c r="K45" s="10">
        <v>0</v>
      </c>
      <c r="L45" s="14" t="s">
        <v>119</v>
      </c>
      <c r="M45" s="15">
        <f t="shared" si="15"/>
        <v>2</v>
      </c>
      <c r="N45" s="14">
        <v>10</v>
      </c>
      <c r="O45" s="14">
        <v>40</v>
      </c>
      <c r="P45" s="16">
        <f t="shared" si="8"/>
        <v>1</v>
      </c>
      <c r="Q45" s="10" t="s">
        <v>31</v>
      </c>
      <c r="R45" s="14">
        <v>0</v>
      </c>
      <c r="S45" s="12">
        <f t="shared" si="9"/>
        <v>6.25</v>
      </c>
      <c r="T45" s="12">
        <f t="shared" si="10"/>
        <v>30</v>
      </c>
      <c r="U45" s="12">
        <f t="shared" si="11"/>
        <v>0</v>
      </c>
      <c r="V45" s="12">
        <f t="shared" si="16"/>
        <v>36.25</v>
      </c>
      <c r="W45" s="10">
        <f t="shared" si="12"/>
        <v>5</v>
      </c>
      <c r="X45" s="10" t="str">
        <f t="shared" si="13"/>
        <v>mangelhaft</v>
      </c>
      <c r="Y45" s="15"/>
    </row>
    <row r="46" spans="1:28" ht="14">
      <c r="A46" s="7">
        <v>39</v>
      </c>
      <c r="B46" s="89" t="s">
        <v>110</v>
      </c>
      <c r="C46" s="89" t="s">
        <v>50</v>
      </c>
      <c r="D46" s="89" t="s">
        <v>110</v>
      </c>
      <c r="E46" s="90" t="s">
        <v>120</v>
      </c>
      <c r="F46" s="14">
        <v>100</v>
      </c>
      <c r="G46" s="10">
        <v>5</v>
      </c>
      <c r="H46" s="10">
        <v>4</v>
      </c>
      <c r="I46" s="10">
        <v>0</v>
      </c>
      <c r="J46" s="10">
        <v>0</v>
      </c>
      <c r="K46" s="10">
        <v>5</v>
      </c>
      <c r="L46" s="14" t="s">
        <v>52</v>
      </c>
      <c r="M46" s="15">
        <f t="shared" si="15"/>
        <v>14</v>
      </c>
      <c r="N46" s="14">
        <v>6</v>
      </c>
      <c r="O46" s="14">
        <v>40</v>
      </c>
      <c r="P46" s="16">
        <f t="shared" si="8"/>
        <v>1</v>
      </c>
      <c r="Q46" s="10" t="s">
        <v>36</v>
      </c>
      <c r="R46" s="14">
        <v>1</v>
      </c>
      <c r="S46" s="12">
        <f t="shared" si="9"/>
        <v>43.75</v>
      </c>
      <c r="T46" s="12">
        <f t="shared" si="10"/>
        <v>30</v>
      </c>
      <c r="U46" s="12">
        <f t="shared" si="11"/>
        <v>20</v>
      </c>
      <c r="V46" s="12">
        <f t="shared" si="16"/>
        <v>93.75</v>
      </c>
      <c r="W46" s="10">
        <f t="shared" si="12"/>
        <v>1</v>
      </c>
      <c r="X46" s="10" t="str">
        <f t="shared" si="13"/>
        <v>sehr gut</v>
      </c>
      <c r="Y46" s="15"/>
    </row>
    <row r="47" spans="1:28" ht="14">
      <c r="A47" s="7">
        <v>40</v>
      </c>
      <c r="B47" s="89" t="s">
        <v>110</v>
      </c>
      <c r="C47" s="89" t="s">
        <v>50</v>
      </c>
      <c r="D47" s="89" t="s">
        <v>110</v>
      </c>
      <c r="E47" s="89" t="s">
        <v>121</v>
      </c>
      <c r="F47" s="14">
        <v>60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4" t="s">
        <v>40</v>
      </c>
      <c r="M47" s="15">
        <f t="shared" si="15"/>
        <v>0</v>
      </c>
      <c r="N47" s="14">
        <v>12</v>
      </c>
      <c r="O47" s="14">
        <v>40</v>
      </c>
      <c r="P47" s="16">
        <f t="shared" si="8"/>
        <v>1</v>
      </c>
      <c r="Q47" s="10" t="s">
        <v>31</v>
      </c>
      <c r="R47" s="14">
        <v>0</v>
      </c>
      <c r="S47" s="12">
        <f t="shared" si="9"/>
        <v>0</v>
      </c>
      <c r="T47" s="12">
        <f t="shared" si="10"/>
        <v>30</v>
      </c>
      <c r="U47" s="12">
        <f t="shared" si="11"/>
        <v>0</v>
      </c>
      <c r="V47" s="12">
        <f t="shared" si="16"/>
        <v>30</v>
      </c>
      <c r="W47" s="10">
        <f t="shared" si="12"/>
        <v>5</v>
      </c>
      <c r="X47" s="10" t="str">
        <f t="shared" si="13"/>
        <v>mangelhaft</v>
      </c>
      <c r="Y47" s="15"/>
    </row>
    <row r="48" spans="1:28" ht="14">
      <c r="A48" s="7">
        <v>41</v>
      </c>
      <c r="B48" s="89" t="s">
        <v>122</v>
      </c>
      <c r="C48" s="89" t="s">
        <v>50</v>
      </c>
      <c r="D48" s="89" t="s">
        <v>123</v>
      </c>
      <c r="E48" s="89" t="s">
        <v>124</v>
      </c>
      <c r="F48" s="15"/>
      <c r="G48" s="10">
        <v>0</v>
      </c>
      <c r="H48" s="10">
        <v>0</v>
      </c>
      <c r="I48" s="10">
        <v>1</v>
      </c>
      <c r="J48" s="10">
        <v>1</v>
      </c>
      <c r="K48" s="10">
        <v>0</v>
      </c>
      <c r="L48" s="14" t="s">
        <v>35</v>
      </c>
      <c r="M48" s="15">
        <f t="shared" si="15"/>
        <v>2</v>
      </c>
      <c r="N48" s="14">
        <v>16</v>
      </c>
      <c r="O48" s="14">
        <v>100</v>
      </c>
      <c r="P48" s="16">
        <f t="shared" si="8"/>
        <v>1</v>
      </c>
      <c r="Q48" s="10" t="s">
        <v>31</v>
      </c>
      <c r="R48" s="14">
        <v>0</v>
      </c>
      <c r="S48" s="12">
        <f t="shared" si="9"/>
        <v>6.25</v>
      </c>
      <c r="T48" s="12">
        <f t="shared" si="10"/>
        <v>30</v>
      </c>
      <c r="U48" s="12">
        <f t="shared" si="11"/>
        <v>0</v>
      </c>
      <c r="V48" s="12">
        <f t="shared" si="16"/>
        <v>36.25</v>
      </c>
      <c r="W48" s="10">
        <f t="shared" si="12"/>
        <v>5</v>
      </c>
      <c r="X48" s="10" t="str">
        <f t="shared" si="13"/>
        <v>mangelhaft</v>
      </c>
      <c r="Y48" s="15"/>
    </row>
    <row r="49" spans="1:25" ht="14">
      <c r="A49" s="7">
        <v>42</v>
      </c>
      <c r="B49" s="89" t="s">
        <v>123</v>
      </c>
      <c r="C49" s="89" t="s">
        <v>50</v>
      </c>
      <c r="D49" s="89" t="s">
        <v>123</v>
      </c>
      <c r="E49" s="90" t="s">
        <v>125</v>
      </c>
      <c r="F49" s="15"/>
      <c r="G49" s="10">
        <v>2</v>
      </c>
      <c r="H49" s="10">
        <v>1</v>
      </c>
      <c r="I49" s="10">
        <v>1</v>
      </c>
      <c r="J49" s="10">
        <v>1</v>
      </c>
      <c r="K49" s="10">
        <v>5</v>
      </c>
      <c r="L49" s="14" t="s">
        <v>44</v>
      </c>
      <c r="M49" s="15">
        <f>SUM(G49:L49)</f>
        <v>10</v>
      </c>
      <c r="N49" s="14">
        <v>12</v>
      </c>
      <c r="O49" s="14">
        <v>60</v>
      </c>
      <c r="P49" s="16">
        <f t="shared" si="8"/>
        <v>1</v>
      </c>
      <c r="Q49" s="10" t="s">
        <v>36</v>
      </c>
      <c r="R49" s="14">
        <v>1</v>
      </c>
      <c r="S49" s="12">
        <f t="shared" si="9"/>
        <v>31.25</v>
      </c>
      <c r="T49" s="12">
        <f t="shared" si="10"/>
        <v>30</v>
      </c>
      <c r="U49" s="12">
        <f t="shared" si="11"/>
        <v>20</v>
      </c>
      <c r="V49" s="12">
        <f t="shared" si="16"/>
        <v>81.25</v>
      </c>
      <c r="W49" s="10">
        <f t="shared" si="12"/>
        <v>2</v>
      </c>
      <c r="X49" s="10" t="str">
        <f t="shared" si="13"/>
        <v>gut</v>
      </c>
      <c r="Y49" s="15"/>
    </row>
    <row r="50" spans="1:25" ht="14">
      <c r="A50" s="7">
        <v>43</v>
      </c>
      <c r="B50" s="89" t="s">
        <v>126</v>
      </c>
      <c r="C50" s="89" t="s">
        <v>50</v>
      </c>
      <c r="D50" s="89" t="s">
        <v>123</v>
      </c>
      <c r="E50" s="90" t="s">
        <v>127</v>
      </c>
      <c r="F50" s="15"/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4" t="s">
        <v>40</v>
      </c>
      <c r="M50" s="15">
        <f>SUM(G50:K50)</f>
        <v>0</v>
      </c>
      <c r="N50" s="14">
        <v>10</v>
      </c>
      <c r="O50" s="14">
        <v>1</v>
      </c>
      <c r="P50" s="16">
        <f t="shared" si="8"/>
        <v>1</v>
      </c>
      <c r="Q50" s="10" t="s">
        <v>36</v>
      </c>
      <c r="R50" s="14">
        <v>1</v>
      </c>
      <c r="S50" s="12">
        <f t="shared" si="9"/>
        <v>0</v>
      </c>
      <c r="T50" s="12">
        <f t="shared" si="10"/>
        <v>30</v>
      </c>
      <c r="U50" s="12">
        <f t="shared" si="11"/>
        <v>20</v>
      </c>
      <c r="V50" s="12">
        <f t="shared" si="16"/>
        <v>50</v>
      </c>
      <c r="W50" s="10">
        <f t="shared" si="12"/>
        <v>4</v>
      </c>
      <c r="X50" s="10" t="str">
        <f t="shared" si="13"/>
        <v>ausreichend</v>
      </c>
      <c r="Y50" s="15"/>
    </row>
    <row r="51" spans="1:25" ht="14">
      <c r="A51" s="7">
        <v>44</v>
      </c>
      <c r="B51" s="89" t="s">
        <v>128</v>
      </c>
      <c r="C51" s="89" t="s">
        <v>50</v>
      </c>
      <c r="D51" s="89" t="s">
        <v>123</v>
      </c>
      <c r="E51" s="90" t="s">
        <v>129</v>
      </c>
      <c r="F51" s="15"/>
      <c r="G51" s="10">
        <v>0</v>
      </c>
      <c r="H51" s="10">
        <v>0</v>
      </c>
      <c r="I51" s="10">
        <v>1</v>
      </c>
      <c r="J51" s="10">
        <v>1</v>
      </c>
      <c r="K51" s="10">
        <v>0</v>
      </c>
      <c r="L51" s="14" t="s">
        <v>35</v>
      </c>
      <c r="M51" s="15">
        <f>SUM(G51:K51)</f>
        <v>2</v>
      </c>
      <c r="N51" s="14">
        <v>10</v>
      </c>
      <c r="O51" s="14">
        <v>110</v>
      </c>
      <c r="P51" s="16">
        <f t="shared" si="8"/>
        <v>0.90909090909090917</v>
      </c>
      <c r="Q51" s="10" t="s">
        <v>36</v>
      </c>
      <c r="R51" s="14">
        <v>1</v>
      </c>
      <c r="S51" s="12">
        <f t="shared" si="9"/>
        <v>6.25</v>
      </c>
      <c r="T51" s="12">
        <f t="shared" si="10"/>
        <v>27.272727272727273</v>
      </c>
      <c r="U51" s="12">
        <f t="shared" si="11"/>
        <v>20</v>
      </c>
      <c r="V51" s="12">
        <f t="shared" si="16"/>
        <v>53.522727272727273</v>
      </c>
      <c r="W51" s="10">
        <f t="shared" si="12"/>
        <v>4</v>
      </c>
      <c r="X51" s="10" t="str">
        <f t="shared" si="13"/>
        <v>ausreichend</v>
      </c>
      <c r="Y51" s="15"/>
    </row>
    <row r="52" spans="1:25" ht="14">
      <c r="A52" s="7">
        <v>45</v>
      </c>
      <c r="B52" s="89" t="s">
        <v>123</v>
      </c>
      <c r="C52" s="89" t="s">
        <v>50</v>
      </c>
      <c r="D52" s="89" t="s">
        <v>123</v>
      </c>
      <c r="E52" s="90" t="s">
        <v>130</v>
      </c>
      <c r="F52" s="15"/>
      <c r="G52" s="29"/>
      <c r="H52" s="29"/>
      <c r="I52" s="29"/>
      <c r="J52" s="29"/>
      <c r="K52" s="29"/>
      <c r="L52" s="14" t="s">
        <v>113</v>
      </c>
      <c r="M52" s="15">
        <f>SUM(G52:L52)</f>
        <v>0</v>
      </c>
      <c r="N52" s="14">
        <v>0</v>
      </c>
      <c r="O52" s="14">
        <v>20</v>
      </c>
      <c r="P52" s="16">
        <f t="shared" si="8"/>
        <v>0</v>
      </c>
      <c r="Q52" s="10" t="s">
        <v>114</v>
      </c>
      <c r="R52" s="14">
        <v>0</v>
      </c>
      <c r="S52" s="12">
        <f t="shared" si="9"/>
        <v>0</v>
      </c>
      <c r="T52" s="12">
        <f t="shared" si="10"/>
        <v>0</v>
      </c>
      <c r="U52" s="12">
        <f t="shared" si="11"/>
        <v>0</v>
      </c>
      <c r="V52" s="12">
        <f t="shared" si="16"/>
        <v>0</v>
      </c>
      <c r="W52" s="10">
        <f t="shared" si="12"/>
        <v>6</v>
      </c>
      <c r="X52" s="10" t="str">
        <f t="shared" si="13"/>
        <v>ungenügend</v>
      </c>
      <c r="Y52" s="14" t="s">
        <v>131</v>
      </c>
    </row>
    <row r="53" spans="1:25" ht="14">
      <c r="A53" s="7">
        <v>46</v>
      </c>
      <c r="B53" s="89" t="s">
        <v>132</v>
      </c>
      <c r="C53" s="89" t="s">
        <v>50</v>
      </c>
      <c r="D53" s="89" t="s">
        <v>123</v>
      </c>
      <c r="E53" s="90" t="s">
        <v>133</v>
      </c>
      <c r="F53" s="14">
        <v>30</v>
      </c>
      <c r="G53" s="10">
        <v>0</v>
      </c>
      <c r="H53" s="10">
        <v>0</v>
      </c>
      <c r="I53" s="10">
        <v>1</v>
      </c>
      <c r="J53" s="10">
        <v>1</v>
      </c>
      <c r="K53" s="10">
        <v>0</v>
      </c>
      <c r="L53" s="14" t="s">
        <v>119</v>
      </c>
      <c r="M53" s="15">
        <f>SUM(G53:K53)</f>
        <v>2</v>
      </c>
      <c r="N53" s="14">
        <v>30</v>
      </c>
      <c r="O53" s="14">
        <v>60</v>
      </c>
      <c r="P53" s="16">
        <f t="shared" si="8"/>
        <v>1</v>
      </c>
      <c r="Q53" s="10">
        <v>6</v>
      </c>
      <c r="R53" s="15">
        <f>Q53/N53</f>
        <v>0.2</v>
      </c>
      <c r="S53" s="12">
        <f t="shared" si="9"/>
        <v>6.25</v>
      </c>
      <c r="T53" s="12">
        <f t="shared" si="10"/>
        <v>30</v>
      </c>
      <c r="U53" s="12">
        <f t="shared" si="11"/>
        <v>4</v>
      </c>
      <c r="V53" s="12">
        <f t="shared" si="16"/>
        <v>40.25</v>
      </c>
      <c r="W53" s="10">
        <f t="shared" si="12"/>
        <v>4</v>
      </c>
      <c r="X53" s="10" t="str">
        <f t="shared" si="13"/>
        <v>ausreichend</v>
      </c>
      <c r="Y53" s="14" t="s">
        <v>134</v>
      </c>
    </row>
    <row r="54" spans="1:25" ht="14">
      <c r="A54" s="7">
        <v>47</v>
      </c>
      <c r="B54" s="89" t="s">
        <v>123</v>
      </c>
      <c r="C54" s="89" t="s">
        <v>50</v>
      </c>
      <c r="D54" s="89" t="s">
        <v>123</v>
      </c>
      <c r="E54" s="90" t="s">
        <v>135</v>
      </c>
      <c r="F54" s="15"/>
      <c r="G54" s="10">
        <v>0</v>
      </c>
      <c r="H54" s="10">
        <v>0</v>
      </c>
      <c r="I54" s="10">
        <v>1</v>
      </c>
      <c r="J54" s="10">
        <v>1</v>
      </c>
      <c r="K54" s="10">
        <v>0</v>
      </c>
      <c r="L54" s="14" t="s">
        <v>30</v>
      </c>
      <c r="M54" s="15">
        <f>SUM(G54:K54)</f>
        <v>2</v>
      </c>
      <c r="N54" s="14">
        <v>15</v>
      </c>
      <c r="O54" s="15">
        <f>180*0.4</f>
        <v>72</v>
      </c>
      <c r="P54" s="16">
        <f t="shared" si="8"/>
        <v>1</v>
      </c>
      <c r="Q54" s="10" t="s">
        <v>31</v>
      </c>
      <c r="R54" s="14">
        <v>0</v>
      </c>
      <c r="S54" s="12">
        <f t="shared" si="9"/>
        <v>6.25</v>
      </c>
      <c r="T54" s="12">
        <f t="shared" si="10"/>
        <v>30</v>
      </c>
      <c r="U54" s="12">
        <f t="shared" si="11"/>
        <v>0</v>
      </c>
      <c r="V54" s="12">
        <f t="shared" si="16"/>
        <v>36.25</v>
      </c>
      <c r="W54" s="10">
        <f t="shared" si="12"/>
        <v>5</v>
      </c>
      <c r="X54" s="10" t="str">
        <f t="shared" si="13"/>
        <v>mangelhaft</v>
      </c>
      <c r="Y54" s="14" t="s">
        <v>84</v>
      </c>
    </row>
    <row r="55" spans="1:25" ht="14">
      <c r="A55" s="7">
        <v>48</v>
      </c>
      <c r="B55" s="89" t="s">
        <v>128</v>
      </c>
      <c r="C55" s="89" t="s">
        <v>50</v>
      </c>
      <c r="D55" s="89" t="s">
        <v>123</v>
      </c>
      <c r="E55" s="90" t="s">
        <v>136</v>
      </c>
      <c r="F55" s="15"/>
      <c r="G55" s="10">
        <v>0</v>
      </c>
      <c r="H55" s="10">
        <v>0</v>
      </c>
      <c r="I55" s="10">
        <v>1</v>
      </c>
      <c r="J55" s="10">
        <v>1</v>
      </c>
      <c r="K55" s="10">
        <v>0</v>
      </c>
      <c r="L55" s="14" t="s">
        <v>35</v>
      </c>
      <c r="M55" s="15">
        <f>SUM(G55:K55)</f>
        <v>2</v>
      </c>
      <c r="N55" s="14">
        <v>16</v>
      </c>
      <c r="O55" s="14">
        <v>60</v>
      </c>
      <c r="P55" s="16">
        <f t="shared" si="8"/>
        <v>1</v>
      </c>
      <c r="Q55" s="10" t="s">
        <v>36</v>
      </c>
      <c r="R55" s="14">
        <v>1</v>
      </c>
      <c r="S55" s="12">
        <f t="shared" si="9"/>
        <v>6.25</v>
      </c>
      <c r="T55" s="12">
        <f t="shared" si="10"/>
        <v>30</v>
      </c>
      <c r="U55" s="12">
        <f t="shared" si="11"/>
        <v>20</v>
      </c>
      <c r="V55" s="12">
        <f t="shared" si="16"/>
        <v>56.25</v>
      </c>
      <c r="W55" s="10">
        <f t="shared" si="12"/>
        <v>3</v>
      </c>
      <c r="X55" s="10" t="str">
        <f t="shared" si="13"/>
        <v>befriedigend</v>
      </c>
      <c r="Y55" s="15"/>
    </row>
    <row r="56" spans="1:25" ht="14">
      <c r="Q56" s="37"/>
      <c r="S56" s="38"/>
      <c r="T56" s="38"/>
      <c r="U56" s="38"/>
      <c r="V56" s="38"/>
      <c r="W56" s="37"/>
      <c r="X56" s="37"/>
    </row>
    <row r="57" spans="1:25" ht="14">
      <c r="Q57" s="37"/>
      <c r="S57" s="38"/>
      <c r="T57" s="38"/>
      <c r="U57" s="38"/>
      <c r="V57" s="38"/>
      <c r="W57" s="37"/>
      <c r="X57" s="37"/>
    </row>
    <row r="58" spans="1:25" ht="14">
      <c r="Q58" s="37"/>
      <c r="S58" s="38"/>
      <c r="T58" s="38"/>
      <c r="U58" s="38"/>
      <c r="V58" s="38"/>
      <c r="W58" s="37"/>
      <c r="X58" s="37"/>
    </row>
    <row r="59" spans="1:25" ht="14">
      <c r="Q59" s="37"/>
      <c r="S59" s="38"/>
      <c r="T59" s="38"/>
      <c r="U59" s="38"/>
      <c r="V59" s="38"/>
      <c r="W59" s="37"/>
      <c r="X59" s="37"/>
    </row>
    <row r="60" spans="1:25" ht="14">
      <c r="Q60" s="37"/>
      <c r="S60" s="38"/>
      <c r="T60" s="38"/>
      <c r="U60" s="38"/>
      <c r="V60" s="38"/>
      <c r="W60" s="37"/>
      <c r="X60" s="37"/>
    </row>
    <row r="61" spans="1:25" ht="14">
      <c r="Q61" s="37"/>
      <c r="S61" s="38"/>
      <c r="T61" s="38"/>
      <c r="U61" s="38"/>
      <c r="V61" s="38"/>
      <c r="W61" s="37"/>
      <c r="X61" s="37"/>
    </row>
    <row r="62" spans="1:25" ht="14">
      <c r="Q62" s="37"/>
      <c r="S62" s="38"/>
      <c r="T62" s="38"/>
      <c r="U62" s="38"/>
      <c r="V62" s="38"/>
      <c r="W62" s="37"/>
      <c r="X62" s="37"/>
    </row>
    <row r="63" spans="1:25" ht="14">
      <c r="Q63" s="37"/>
      <c r="S63" s="38"/>
      <c r="T63" s="38"/>
      <c r="U63" s="38"/>
      <c r="V63" s="38"/>
      <c r="W63" s="37"/>
      <c r="X63" s="37"/>
    </row>
    <row r="64" spans="1:25" ht="14">
      <c r="Q64" s="37"/>
      <c r="S64" s="38"/>
      <c r="T64" s="38"/>
      <c r="U64" s="38"/>
      <c r="V64" s="38"/>
      <c r="W64" s="37"/>
      <c r="X64" s="37"/>
    </row>
    <row r="65" spans="2:24" ht="14">
      <c r="Q65" s="37"/>
      <c r="S65" s="38"/>
      <c r="T65" s="38"/>
      <c r="U65" s="38"/>
      <c r="V65" s="38"/>
      <c r="W65" s="37"/>
      <c r="X65" s="37"/>
    </row>
    <row r="66" spans="2:24" ht="14">
      <c r="Q66" s="37"/>
      <c r="S66" s="38"/>
      <c r="T66" s="38"/>
      <c r="U66" s="38"/>
      <c r="V66" s="38"/>
      <c r="W66" s="37"/>
      <c r="X66" s="37"/>
    </row>
    <row r="67" spans="2:24" ht="14">
      <c r="Q67" s="37"/>
      <c r="S67" s="38"/>
      <c r="T67" s="38"/>
      <c r="U67" s="38"/>
      <c r="V67" s="38"/>
      <c r="W67" s="37"/>
      <c r="X67" s="37"/>
    </row>
    <row r="68" spans="2:24" ht="14">
      <c r="Q68" s="37"/>
      <c r="S68" s="38"/>
      <c r="T68" s="38"/>
      <c r="U68" s="38"/>
      <c r="V68" s="38"/>
      <c r="W68" s="37"/>
      <c r="X68" s="37"/>
    </row>
    <row r="69" spans="2:24" ht="14">
      <c r="Q69" s="37"/>
      <c r="S69" s="38"/>
      <c r="T69" s="38"/>
      <c r="U69" s="38"/>
      <c r="V69" s="38"/>
      <c r="W69" s="37"/>
      <c r="X69" s="37"/>
    </row>
    <row r="70" spans="2:24" ht="14">
      <c r="Q70" s="37"/>
      <c r="S70" s="38"/>
      <c r="T70" s="38"/>
      <c r="U70" s="38"/>
      <c r="V70" s="38"/>
      <c r="W70" s="37"/>
      <c r="X70" s="37"/>
    </row>
    <row r="71" spans="2:24" ht="14">
      <c r="Q71" s="37"/>
      <c r="S71" s="38"/>
      <c r="T71" s="38"/>
      <c r="U71" s="38"/>
      <c r="V71" s="38"/>
      <c r="W71" s="37"/>
      <c r="X71" s="37"/>
    </row>
    <row r="72" spans="2:24" ht="14">
      <c r="B72" s="39"/>
      <c r="C72" s="39"/>
      <c r="D72" s="39"/>
      <c r="E72" s="40"/>
      <c r="Q72" s="37"/>
      <c r="S72" s="38"/>
      <c r="T72" s="38"/>
      <c r="U72" s="38"/>
      <c r="V72" s="38"/>
      <c r="W72" s="37"/>
      <c r="X72" s="37"/>
    </row>
    <row r="73" spans="2:24" ht="14">
      <c r="B73" s="39"/>
      <c r="C73" s="39"/>
      <c r="D73" s="39"/>
      <c r="E73" s="40"/>
      <c r="Q73" s="37"/>
      <c r="S73" s="38"/>
      <c r="T73" s="38"/>
      <c r="U73" s="38"/>
      <c r="V73" s="38"/>
      <c r="W73" s="37"/>
      <c r="X73" s="37"/>
    </row>
    <row r="74" spans="2:24" ht="14">
      <c r="B74" s="39"/>
      <c r="C74" s="39"/>
      <c r="D74" s="39"/>
      <c r="E74" s="40"/>
      <c r="Q74" s="37"/>
      <c r="S74" s="38"/>
      <c r="T74" s="38"/>
      <c r="U74" s="38"/>
      <c r="V74" s="38"/>
      <c r="W74" s="37"/>
      <c r="X74" s="37"/>
    </row>
    <row r="75" spans="2:24" ht="14">
      <c r="B75" s="39"/>
      <c r="C75" s="39"/>
      <c r="D75" s="39"/>
      <c r="E75" s="40"/>
      <c r="Q75" s="37"/>
      <c r="S75" s="38"/>
      <c r="T75" s="38"/>
      <c r="U75" s="38"/>
      <c r="V75" s="38"/>
      <c r="W75" s="37"/>
      <c r="X75" s="37"/>
    </row>
    <row r="76" spans="2:24" ht="14">
      <c r="B76" s="41"/>
      <c r="C76" s="41"/>
      <c r="D76" s="41"/>
      <c r="E76" s="41"/>
      <c r="Q76" s="37"/>
      <c r="S76" s="38"/>
      <c r="T76" s="38"/>
      <c r="U76" s="38"/>
      <c r="V76" s="38"/>
      <c r="W76" s="37"/>
      <c r="X76" s="37"/>
    </row>
    <row r="77" spans="2:24" ht="14">
      <c r="B77" s="41"/>
      <c r="C77" s="41"/>
      <c r="D77" s="41"/>
      <c r="E77" s="41"/>
      <c r="Q77" s="37"/>
      <c r="S77" s="38"/>
      <c r="T77" s="38"/>
      <c r="U77" s="38"/>
      <c r="V77" s="38"/>
      <c r="W77" s="37"/>
      <c r="X77" s="37"/>
    </row>
    <row r="78" spans="2:24" ht="14">
      <c r="B78" s="41"/>
      <c r="C78" s="41"/>
      <c r="D78" s="41"/>
      <c r="E78" s="41"/>
      <c r="Q78" s="37"/>
      <c r="S78" s="38"/>
      <c r="T78" s="38"/>
      <c r="U78" s="38"/>
      <c r="V78" s="38"/>
      <c r="W78" s="37"/>
      <c r="X78" s="37"/>
    </row>
    <row r="79" spans="2:24" ht="14">
      <c r="B79" s="41"/>
      <c r="C79" s="41"/>
      <c r="D79" s="41"/>
      <c r="E79" s="41"/>
      <c r="Q79" s="37"/>
      <c r="S79" s="38"/>
      <c r="T79" s="38"/>
      <c r="U79" s="38"/>
      <c r="V79" s="38"/>
      <c r="W79" s="37"/>
      <c r="X79" s="37"/>
    </row>
    <row r="80" spans="2:24" ht="14">
      <c r="B80" s="41"/>
      <c r="C80" s="41"/>
      <c r="D80" s="41"/>
      <c r="E80" s="41"/>
      <c r="Q80" s="37"/>
      <c r="S80" s="38"/>
      <c r="T80" s="38"/>
      <c r="U80" s="38"/>
      <c r="V80" s="38"/>
      <c r="W80" s="37"/>
      <c r="X80" s="37"/>
    </row>
    <row r="81" spans="2:24" ht="14">
      <c r="B81" s="41"/>
      <c r="C81" s="41"/>
      <c r="D81" s="41"/>
      <c r="E81" s="41"/>
      <c r="Q81" s="37"/>
      <c r="S81" s="38"/>
      <c r="T81" s="38"/>
      <c r="U81" s="38"/>
      <c r="V81" s="38"/>
      <c r="W81" s="37"/>
      <c r="X81" s="37"/>
    </row>
    <row r="82" spans="2:24" ht="14">
      <c r="B82" s="41"/>
      <c r="C82" s="41"/>
      <c r="D82" s="41"/>
      <c r="E82" s="41"/>
      <c r="Q82" s="37"/>
      <c r="S82" s="38"/>
      <c r="T82" s="38"/>
      <c r="U82" s="38"/>
      <c r="V82" s="38"/>
      <c r="W82" s="37"/>
      <c r="X82" s="37"/>
    </row>
    <row r="83" spans="2:24" ht="14">
      <c r="B83" s="41"/>
      <c r="C83" s="41"/>
      <c r="D83" s="41"/>
      <c r="E83" s="41"/>
      <c r="Q83" s="37"/>
      <c r="S83" s="38"/>
      <c r="T83" s="38"/>
      <c r="U83" s="38"/>
      <c r="V83" s="38"/>
      <c r="W83" s="37"/>
      <c r="X83" s="37"/>
    </row>
    <row r="84" spans="2:24" ht="14">
      <c r="B84" s="41"/>
      <c r="C84" s="41"/>
      <c r="D84" s="41"/>
      <c r="E84" s="41"/>
      <c r="Q84" s="37"/>
      <c r="S84" s="38"/>
      <c r="T84" s="38"/>
      <c r="U84" s="38"/>
      <c r="V84" s="38"/>
      <c r="W84" s="37"/>
      <c r="X84" s="37"/>
    </row>
    <row r="85" spans="2:24" ht="14">
      <c r="B85" s="41"/>
      <c r="C85" s="41"/>
      <c r="D85" s="41"/>
      <c r="E85" s="41"/>
      <c r="Q85" s="37"/>
      <c r="S85" s="38"/>
      <c r="T85" s="38"/>
      <c r="U85" s="38"/>
      <c r="V85" s="38"/>
      <c r="W85" s="37"/>
      <c r="X85" s="37"/>
    </row>
    <row r="86" spans="2:24" ht="14">
      <c r="B86" s="41"/>
      <c r="C86" s="41"/>
      <c r="D86" s="41"/>
      <c r="E86" s="41"/>
      <c r="Q86" s="37"/>
      <c r="S86" s="38"/>
      <c r="T86" s="38"/>
      <c r="U86" s="38"/>
      <c r="V86" s="38"/>
      <c r="W86" s="37"/>
      <c r="X86" s="37"/>
    </row>
    <row r="87" spans="2:24" ht="14">
      <c r="B87" s="41"/>
      <c r="C87" s="41"/>
      <c r="D87" s="41"/>
      <c r="E87" s="41"/>
      <c r="Q87" s="37"/>
      <c r="S87" s="38"/>
      <c r="T87" s="38"/>
      <c r="U87" s="38"/>
      <c r="V87" s="38"/>
      <c r="W87" s="37"/>
      <c r="X87" s="37"/>
    </row>
    <row r="88" spans="2:24" ht="14">
      <c r="B88" s="41"/>
      <c r="C88" s="41"/>
      <c r="D88" s="41"/>
      <c r="E88" s="41"/>
      <c r="Q88" s="37"/>
      <c r="S88" s="38"/>
      <c r="T88" s="38"/>
      <c r="U88" s="38"/>
      <c r="V88" s="38"/>
      <c r="W88" s="37"/>
      <c r="X88" s="37"/>
    </row>
    <row r="89" spans="2:24" ht="14">
      <c r="B89" s="41"/>
      <c r="C89" s="41"/>
      <c r="D89" s="41"/>
      <c r="E89" s="41"/>
      <c r="Q89" s="37"/>
      <c r="S89" s="38"/>
      <c r="T89" s="38"/>
      <c r="U89" s="38"/>
      <c r="V89" s="38"/>
      <c r="W89" s="37"/>
      <c r="X89" s="37"/>
    </row>
    <row r="90" spans="2:24" ht="14">
      <c r="B90" s="41"/>
      <c r="C90" s="41"/>
      <c r="D90" s="41"/>
      <c r="E90" s="41"/>
      <c r="Q90" s="37"/>
      <c r="S90" s="38"/>
      <c r="T90" s="38"/>
      <c r="U90" s="38"/>
      <c r="V90" s="38"/>
      <c r="W90" s="37"/>
      <c r="X90" s="37"/>
    </row>
    <row r="91" spans="2:24" ht="14">
      <c r="B91" s="41"/>
      <c r="C91" s="41"/>
      <c r="D91" s="41"/>
      <c r="E91" s="41"/>
      <c r="Q91" s="37"/>
      <c r="S91" s="38"/>
      <c r="T91" s="38"/>
      <c r="U91" s="38"/>
      <c r="V91" s="38"/>
      <c r="W91" s="37"/>
      <c r="X91" s="37"/>
    </row>
    <row r="92" spans="2:24" ht="14">
      <c r="B92" s="41"/>
      <c r="C92" s="41"/>
      <c r="D92" s="41"/>
      <c r="E92" s="41"/>
      <c r="Q92" s="37"/>
      <c r="S92" s="38"/>
      <c r="T92" s="38"/>
      <c r="U92" s="38"/>
      <c r="V92" s="38"/>
      <c r="W92" s="37"/>
      <c r="X92" s="37"/>
    </row>
    <row r="93" spans="2:24" ht="14">
      <c r="B93" s="41"/>
      <c r="C93" s="41"/>
      <c r="D93" s="41"/>
      <c r="E93" s="41"/>
      <c r="Q93" s="37"/>
      <c r="S93" s="38"/>
      <c r="T93" s="38"/>
      <c r="U93" s="38"/>
      <c r="V93" s="38"/>
      <c r="W93" s="37"/>
      <c r="X93" s="37"/>
    </row>
    <row r="94" spans="2:24" ht="14">
      <c r="B94" s="41"/>
      <c r="C94" s="41"/>
      <c r="D94" s="41"/>
      <c r="E94" s="41"/>
      <c r="Q94" s="37"/>
      <c r="S94" s="38"/>
      <c r="T94" s="38"/>
      <c r="U94" s="38"/>
      <c r="V94" s="38"/>
      <c r="W94" s="37"/>
      <c r="X94" s="37"/>
    </row>
    <row r="95" spans="2:24" ht="14">
      <c r="B95" s="41"/>
      <c r="C95" s="41"/>
      <c r="D95" s="41"/>
      <c r="E95" s="41"/>
      <c r="Q95" s="37"/>
      <c r="S95" s="38"/>
      <c r="T95" s="38"/>
      <c r="U95" s="38"/>
      <c r="V95" s="38"/>
      <c r="W95" s="37"/>
      <c r="X95" s="37"/>
    </row>
    <row r="96" spans="2:24" ht="14">
      <c r="B96" s="41"/>
      <c r="C96" s="41"/>
      <c r="D96" s="41"/>
      <c r="E96" s="41"/>
      <c r="Q96" s="37"/>
      <c r="S96" s="38"/>
      <c r="T96" s="38"/>
      <c r="U96" s="38"/>
      <c r="V96" s="38"/>
      <c r="W96" s="37"/>
      <c r="X96" s="37"/>
    </row>
    <row r="97" spans="2:24" ht="14">
      <c r="B97" s="41"/>
      <c r="C97" s="41"/>
      <c r="D97" s="41"/>
      <c r="E97" s="41"/>
      <c r="Q97" s="37"/>
      <c r="S97" s="38"/>
      <c r="T97" s="38"/>
      <c r="U97" s="38"/>
      <c r="V97" s="38"/>
      <c r="W97" s="37"/>
      <c r="X97" s="37"/>
    </row>
    <row r="98" spans="2:24" ht="14">
      <c r="B98" s="41"/>
      <c r="C98" s="41"/>
      <c r="D98" s="41"/>
      <c r="E98" s="41"/>
      <c r="Q98" s="37"/>
      <c r="S98" s="38"/>
      <c r="T98" s="38"/>
      <c r="U98" s="38"/>
      <c r="V98" s="38"/>
      <c r="W98" s="37"/>
      <c r="X98" s="37"/>
    </row>
    <row r="99" spans="2:24" ht="14">
      <c r="B99" s="41"/>
      <c r="C99" s="41"/>
      <c r="D99" s="41"/>
      <c r="E99" s="41"/>
      <c r="Q99" s="37"/>
      <c r="S99" s="38"/>
      <c r="T99" s="38"/>
      <c r="U99" s="38"/>
      <c r="V99" s="38"/>
      <c r="W99" s="37"/>
      <c r="X99" s="37"/>
    </row>
    <row r="100" spans="2:24" ht="14">
      <c r="B100" s="41"/>
      <c r="C100" s="41"/>
      <c r="D100" s="41"/>
      <c r="E100" s="41"/>
      <c r="Q100" s="37"/>
      <c r="S100" s="38"/>
      <c r="T100" s="38"/>
      <c r="U100" s="38"/>
      <c r="V100" s="38"/>
      <c r="W100" s="37"/>
      <c r="X100" s="37"/>
    </row>
    <row r="101" spans="2:24" ht="14">
      <c r="B101" s="41"/>
      <c r="C101" s="41"/>
      <c r="D101" s="41"/>
      <c r="E101" s="41"/>
      <c r="Q101" s="37"/>
      <c r="S101" s="38"/>
      <c r="T101" s="38"/>
      <c r="U101" s="38"/>
      <c r="V101" s="38"/>
      <c r="W101" s="37"/>
      <c r="X101" s="37"/>
    </row>
    <row r="102" spans="2:24" ht="14">
      <c r="B102" s="41"/>
      <c r="C102" s="41"/>
      <c r="D102" s="41"/>
      <c r="E102" s="41"/>
      <c r="Q102" s="37"/>
      <c r="S102" s="38"/>
      <c r="T102" s="38"/>
      <c r="U102" s="38"/>
      <c r="V102" s="38"/>
      <c r="W102" s="37"/>
      <c r="X102" s="37"/>
    </row>
    <row r="103" spans="2:24" ht="14">
      <c r="B103" s="41"/>
      <c r="C103" s="41"/>
      <c r="D103" s="41"/>
      <c r="E103" s="41"/>
      <c r="Q103" s="37"/>
      <c r="S103" s="38"/>
      <c r="T103" s="38"/>
      <c r="U103" s="38"/>
      <c r="V103" s="38"/>
      <c r="W103" s="37"/>
      <c r="X103" s="37"/>
    </row>
    <row r="104" spans="2:24" ht="14">
      <c r="B104" s="41"/>
      <c r="C104" s="41"/>
      <c r="D104" s="41"/>
      <c r="E104" s="41"/>
      <c r="Q104" s="37"/>
      <c r="S104" s="38"/>
      <c r="T104" s="38"/>
      <c r="U104" s="38"/>
      <c r="V104" s="38"/>
      <c r="W104" s="37"/>
      <c r="X104" s="37"/>
    </row>
    <row r="105" spans="2:24" ht="14">
      <c r="B105" s="41"/>
      <c r="C105" s="41"/>
      <c r="D105" s="41"/>
      <c r="E105" s="41"/>
      <c r="Q105" s="37"/>
      <c r="S105" s="38"/>
      <c r="T105" s="38"/>
      <c r="U105" s="38"/>
      <c r="V105" s="38"/>
      <c r="W105" s="37"/>
      <c r="X105" s="37"/>
    </row>
    <row r="106" spans="2:24" ht="14">
      <c r="B106" s="41"/>
      <c r="C106" s="41"/>
      <c r="D106" s="41"/>
      <c r="E106" s="41"/>
      <c r="Q106" s="37"/>
      <c r="S106" s="38"/>
      <c r="T106" s="38"/>
      <c r="U106" s="38"/>
      <c r="V106" s="38"/>
      <c r="W106" s="37"/>
      <c r="X106" s="37"/>
    </row>
    <row r="107" spans="2:24" ht="14">
      <c r="B107" s="41"/>
      <c r="C107" s="41"/>
      <c r="D107" s="41"/>
      <c r="E107" s="41"/>
      <c r="Q107" s="37"/>
      <c r="S107" s="38"/>
      <c r="T107" s="38"/>
      <c r="U107" s="38"/>
      <c r="V107" s="38"/>
      <c r="W107" s="37"/>
      <c r="X107" s="37"/>
    </row>
    <row r="108" spans="2:24" ht="14">
      <c r="B108" s="41"/>
      <c r="C108" s="41"/>
      <c r="D108" s="41"/>
      <c r="E108" s="41"/>
      <c r="Q108" s="37"/>
      <c r="S108" s="38"/>
      <c r="T108" s="38"/>
      <c r="U108" s="38"/>
      <c r="V108" s="38"/>
      <c r="W108" s="37"/>
      <c r="X108" s="37"/>
    </row>
    <row r="109" spans="2:24" ht="14">
      <c r="B109" s="41"/>
      <c r="C109" s="41"/>
      <c r="D109" s="41"/>
      <c r="E109" s="41"/>
      <c r="Q109" s="37"/>
      <c r="S109" s="38"/>
      <c r="T109" s="38"/>
      <c r="U109" s="38"/>
      <c r="V109" s="38"/>
      <c r="W109" s="37"/>
      <c r="X109" s="37"/>
    </row>
    <row r="110" spans="2:24" ht="14">
      <c r="B110" s="41"/>
      <c r="C110" s="41"/>
      <c r="D110" s="41"/>
      <c r="E110" s="41"/>
      <c r="Q110" s="37"/>
      <c r="S110" s="38"/>
      <c r="T110" s="38"/>
      <c r="U110" s="38"/>
      <c r="V110" s="38"/>
      <c r="W110" s="37"/>
      <c r="X110" s="37"/>
    </row>
    <row r="111" spans="2:24" ht="14">
      <c r="B111" s="41"/>
      <c r="C111" s="41"/>
      <c r="D111" s="41"/>
      <c r="E111" s="41"/>
      <c r="Q111" s="37"/>
      <c r="S111" s="38"/>
      <c r="T111" s="38"/>
      <c r="U111" s="38"/>
      <c r="V111" s="38"/>
      <c r="W111" s="37"/>
      <c r="X111" s="37"/>
    </row>
    <row r="112" spans="2:24" ht="14">
      <c r="B112" s="41"/>
      <c r="C112" s="41"/>
      <c r="D112" s="41"/>
      <c r="E112" s="41"/>
      <c r="Q112" s="37"/>
      <c r="S112" s="38"/>
      <c r="T112" s="38"/>
      <c r="U112" s="38"/>
      <c r="V112" s="38"/>
      <c r="W112" s="37"/>
      <c r="X112" s="37"/>
    </row>
    <row r="113" spans="2:24" ht="14">
      <c r="B113" s="41"/>
      <c r="C113" s="41"/>
      <c r="D113" s="41"/>
      <c r="E113" s="41"/>
      <c r="Q113" s="37"/>
      <c r="S113" s="38"/>
      <c r="T113" s="38"/>
      <c r="U113" s="38"/>
      <c r="V113" s="38"/>
      <c r="W113" s="37"/>
      <c r="X113" s="37"/>
    </row>
    <row r="114" spans="2:24" ht="14">
      <c r="B114" s="41"/>
      <c r="C114" s="41"/>
      <c r="D114" s="41"/>
      <c r="E114" s="41"/>
      <c r="Q114" s="37"/>
      <c r="S114" s="38"/>
      <c r="T114" s="38"/>
      <c r="U114" s="38"/>
      <c r="V114" s="38"/>
      <c r="W114" s="37"/>
      <c r="X114" s="37"/>
    </row>
    <row r="115" spans="2:24" ht="14">
      <c r="B115" s="41"/>
      <c r="C115" s="41"/>
      <c r="D115" s="41"/>
      <c r="E115" s="41"/>
      <c r="Q115" s="37"/>
      <c r="S115" s="38"/>
      <c r="T115" s="38"/>
      <c r="U115" s="38"/>
      <c r="V115" s="38"/>
      <c r="W115" s="37"/>
      <c r="X115" s="37"/>
    </row>
    <row r="116" spans="2:24" ht="14">
      <c r="B116" s="41"/>
      <c r="C116" s="41"/>
      <c r="D116" s="41"/>
      <c r="E116" s="41"/>
      <c r="Q116" s="37"/>
      <c r="S116" s="38"/>
      <c r="T116" s="38"/>
      <c r="U116" s="38"/>
      <c r="V116" s="38"/>
      <c r="W116" s="37"/>
      <c r="X116" s="37"/>
    </row>
    <row r="117" spans="2:24" ht="14">
      <c r="B117" s="41"/>
      <c r="C117" s="41"/>
      <c r="D117" s="41"/>
      <c r="E117" s="41"/>
      <c r="Q117" s="37"/>
      <c r="S117" s="38"/>
      <c r="T117" s="38"/>
      <c r="U117" s="38"/>
      <c r="V117" s="38"/>
      <c r="W117" s="37"/>
      <c r="X117" s="37"/>
    </row>
    <row r="118" spans="2:24" ht="14">
      <c r="B118" s="41"/>
      <c r="C118" s="41"/>
      <c r="D118" s="41"/>
      <c r="E118" s="41"/>
      <c r="Q118" s="37"/>
      <c r="S118" s="38"/>
      <c r="T118" s="38"/>
      <c r="U118" s="38"/>
      <c r="V118" s="38"/>
      <c r="W118" s="37"/>
      <c r="X118" s="37"/>
    </row>
    <row r="119" spans="2:24" ht="14">
      <c r="B119" s="41"/>
      <c r="C119" s="41"/>
      <c r="D119" s="41"/>
      <c r="E119" s="41"/>
      <c r="Q119" s="37"/>
      <c r="S119" s="38"/>
      <c r="T119" s="38"/>
      <c r="U119" s="38"/>
      <c r="V119" s="38"/>
      <c r="W119" s="37"/>
      <c r="X119" s="37"/>
    </row>
    <row r="120" spans="2:24" ht="14">
      <c r="B120" s="41"/>
      <c r="C120" s="41"/>
      <c r="D120" s="41"/>
      <c r="E120" s="41"/>
      <c r="Q120" s="37"/>
      <c r="S120" s="38"/>
      <c r="T120" s="38"/>
      <c r="U120" s="38"/>
      <c r="V120" s="38"/>
      <c r="W120" s="37"/>
      <c r="X120" s="37"/>
    </row>
    <row r="121" spans="2:24" ht="14">
      <c r="B121" s="41"/>
      <c r="C121" s="41"/>
      <c r="D121" s="41"/>
      <c r="E121" s="41"/>
      <c r="Q121" s="37"/>
      <c r="S121" s="38"/>
      <c r="T121" s="38"/>
      <c r="U121" s="38"/>
      <c r="V121" s="38"/>
      <c r="W121" s="37"/>
      <c r="X121" s="37"/>
    </row>
    <row r="122" spans="2:24" ht="14">
      <c r="B122" s="41"/>
      <c r="C122" s="41"/>
      <c r="D122" s="41"/>
      <c r="E122" s="41"/>
      <c r="Q122" s="37"/>
      <c r="S122" s="38"/>
      <c r="T122" s="38"/>
      <c r="U122" s="38"/>
      <c r="V122" s="38"/>
      <c r="W122" s="37"/>
      <c r="X122" s="37"/>
    </row>
    <row r="123" spans="2:24" ht="14">
      <c r="B123" s="41"/>
      <c r="C123" s="41"/>
      <c r="D123" s="41"/>
      <c r="E123" s="41"/>
      <c r="Q123" s="37"/>
      <c r="S123" s="38"/>
      <c r="T123" s="38"/>
      <c r="U123" s="38"/>
      <c r="V123" s="38"/>
      <c r="W123" s="37"/>
      <c r="X123" s="37"/>
    </row>
    <row r="124" spans="2:24" ht="14">
      <c r="B124" s="41"/>
      <c r="C124" s="41"/>
      <c r="D124" s="41"/>
      <c r="E124" s="41"/>
      <c r="Q124" s="37"/>
      <c r="S124" s="38"/>
      <c r="T124" s="38"/>
      <c r="U124" s="38"/>
      <c r="V124" s="38"/>
      <c r="W124" s="37"/>
      <c r="X124" s="37"/>
    </row>
    <row r="125" spans="2:24" ht="14">
      <c r="B125" s="41"/>
      <c r="C125" s="41"/>
      <c r="D125" s="41"/>
      <c r="E125" s="41"/>
      <c r="Q125" s="37"/>
      <c r="S125" s="38"/>
      <c r="T125" s="38"/>
      <c r="U125" s="38"/>
      <c r="V125" s="38"/>
      <c r="W125" s="37"/>
      <c r="X125" s="37"/>
    </row>
    <row r="126" spans="2:24" ht="14">
      <c r="B126" s="41"/>
      <c r="C126" s="41"/>
      <c r="D126" s="41"/>
      <c r="E126" s="41"/>
      <c r="Q126" s="37"/>
      <c r="S126" s="38"/>
      <c r="T126" s="38"/>
      <c r="U126" s="38"/>
      <c r="V126" s="38"/>
      <c r="W126" s="37"/>
      <c r="X126" s="37"/>
    </row>
    <row r="127" spans="2:24" ht="14">
      <c r="B127" s="41"/>
      <c r="C127" s="41"/>
      <c r="D127" s="41"/>
      <c r="E127" s="41"/>
      <c r="Q127" s="37"/>
      <c r="S127" s="38"/>
      <c r="T127" s="38"/>
      <c r="U127" s="38"/>
      <c r="V127" s="38"/>
      <c r="W127" s="37"/>
      <c r="X127" s="37"/>
    </row>
    <row r="128" spans="2:24" ht="14">
      <c r="B128" s="41"/>
      <c r="C128" s="41"/>
      <c r="D128" s="41"/>
      <c r="E128" s="41"/>
      <c r="Q128" s="37"/>
      <c r="S128" s="38"/>
      <c r="T128" s="38"/>
      <c r="U128" s="38"/>
      <c r="V128" s="38"/>
      <c r="W128" s="37"/>
      <c r="X128" s="37"/>
    </row>
    <row r="129" spans="2:24" ht="14">
      <c r="B129" s="41"/>
      <c r="C129" s="41"/>
      <c r="D129" s="41"/>
      <c r="E129" s="41"/>
      <c r="Q129" s="37"/>
      <c r="S129" s="38"/>
      <c r="T129" s="38"/>
      <c r="U129" s="38"/>
      <c r="V129" s="38"/>
      <c r="W129" s="37"/>
      <c r="X129" s="37"/>
    </row>
    <row r="130" spans="2:24" ht="14">
      <c r="B130" s="41"/>
      <c r="C130" s="41"/>
      <c r="D130" s="41"/>
      <c r="E130" s="41"/>
      <c r="Q130" s="37"/>
      <c r="S130" s="38"/>
      <c r="T130" s="38"/>
      <c r="U130" s="38"/>
      <c r="V130" s="38"/>
      <c r="W130" s="37"/>
      <c r="X130" s="37"/>
    </row>
    <row r="131" spans="2:24" ht="14">
      <c r="B131" s="41"/>
      <c r="C131" s="41"/>
      <c r="D131" s="41"/>
      <c r="E131" s="41"/>
      <c r="Q131" s="37"/>
      <c r="S131" s="38"/>
      <c r="T131" s="38"/>
      <c r="U131" s="38"/>
      <c r="V131" s="38"/>
      <c r="W131" s="37"/>
      <c r="X131" s="37"/>
    </row>
    <row r="132" spans="2:24" ht="14">
      <c r="B132" s="41"/>
      <c r="C132" s="41"/>
      <c r="D132" s="41"/>
      <c r="E132" s="41"/>
      <c r="Q132" s="37"/>
      <c r="S132" s="38"/>
      <c r="T132" s="38"/>
      <c r="U132" s="38"/>
      <c r="V132" s="38"/>
      <c r="W132" s="37"/>
      <c r="X132" s="37"/>
    </row>
    <row r="133" spans="2:24" ht="14">
      <c r="B133" s="41"/>
      <c r="C133" s="41"/>
      <c r="D133" s="41"/>
      <c r="E133" s="41"/>
      <c r="Q133" s="37"/>
      <c r="S133" s="38"/>
      <c r="T133" s="38"/>
      <c r="U133" s="38"/>
      <c r="V133" s="38"/>
      <c r="W133" s="37"/>
      <c r="X133" s="37"/>
    </row>
    <row r="134" spans="2:24" ht="14">
      <c r="B134" s="41"/>
      <c r="C134" s="41"/>
      <c r="D134" s="41"/>
      <c r="E134" s="41"/>
      <c r="Q134" s="37"/>
      <c r="S134" s="38"/>
      <c r="T134" s="38"/>
      <c r="U134" s="38"/>
      <c r="V134" s="38"/>
      <c r="W134" s="37"/>
      <c r="X134" s="37"/>
    </row>
    <row r="135" spans="2:24" ht="14">
      <c r="B135" s="41"/>
      <c r="C135" s="41"/>
      <c r="D135" s="41"/>
      <c r="E135" s="41"/>
      <c r="Q135" s="37"/>
      <c r="S135" s="38"/>
      <c r="T135" s="38"/>
      <c r="U135" s="38"/>
      <c r="V135" s="38"/>
      <c r="W135" s="37"/>
      <c r="X135" s="37"/>
    </row>
    <row r="136" spans="2:24" ht="14">
      <c r="B136" s="41"/>
      <c r="C136" s="41"/>
      <c r="D136" s="41"/>
      <c r="E136" s="41"/>
      <c r="Q136" s="37"/>
      <c r="S136" s="38"/>
      <c r="T136" s="38"/>
      <c r="U136" s="38"/>
      <c r="V136" s="38"/>
      <c r="W136" s="37"/>
      <c r="X136" s="37"/>
    </row>
    <row r="137" spans="2:24" ht="14">
      <c r="B137" s="41"/>
      <c r="C137" s="41"/>
      <c r="D137" s="41"/>
      <c r="E137" s="41"/>
      <c r="Q137" s="37"/>
      <c r="S137" s="38"/>
      <c r="T137" s="38"/>
      <c r="U137" s="38"/>
      <c r="V137" s="38"/>
      <c r="W137" s="37"/>
      <c r="X137" s="37"/>
    </row>
    <row r="138" spans="2:24" ht="14">
      <c r="B138" s="41"/>
      <c r="C138" s="41"/>
      <c r="D138" s="41"/>
      <c r="E138" s="41"/>
      <c r="Q138" s="37"/>
      <c r="S138" s="38"/>
      <c r="T138" s="38"/>
      <c r="U138" s="38"/>
      <c r="V138" s="38"/>
      <c r="W138" s="37"/>
      <c r="X138" s="37"/>
    </row>
    <row r="139" spans="2:24" ht="14">
      <c r="B139" s="41"/>
      <c r="C139" s="41"/>
      <c r="D139" s="41"/>
      <c r="E139" s="41"/>
      <c r="Q139" s="37"/>
      <c r="S139" s="38"/>
      <c r="T139" s="38"/>
      <c r="U139" s="38"/>
      <c r="V139" s="38"/>
      <c r="W139" s="37"/>
      <c r="X139" s="37"/>
    </row>
    <row r="140" spans="2:24" ht="14">
      <c r="B140" s="41"/>
      <c r="C140" s="41"/>
      <c r="D140" s="41"/>
      <c r="E140" s="41"/>
      <c r="Q140" s="37"/>
      <c r="S140" s="38"/>
      <c r="T140" s="38"/>
      <c r="U140" s="38"/>
      <c r="V140" s="38"/>
      <c r="W140" s="37"/>
      <c r="X140" s="37"/>
    </row>
    <row r="141" spans="2:24" ht="14">
      <c r="B141" s="41"/>
      <c r="C141" s="41"/>
      <c r="D141" s="41"/>
      <c r="E141" s="41"/>
      <c r="Q141" s="37"/>
      <c r="S141" s="38"/>
      <c r="T141" s="38"/>
      <c r="U141" s="38"/>
      <c r="V141" s="38"/>
      <c r="W141" s="37"/>
      <c r="X141" s="37"/>
    </row>
    <row r="142" spans="2:24" ht="14">
      <c r="B142" s="41"/>
      <c r="C142" s="41"/>
      <c r="D142" s="41"/>
      <c r="E142" s="41"/>
      <c r="Q142" s="37"/>
      <c r="S142" s="38"/>
      <c r="T142" s="38"/>
      <c r="U142" s="38"/>
      <c r="V142" s="38"/>
      <c r="W142" s="37"/>
      <c r="X142" s="37"/>
    </row>
    <row r="143" spans="2:24" ht="14">
      <c r="B143" s="41"/>
      <c r="C143" s="41"/>
      <c r="D143" s="41"/>
      <c r="E143" s="41"/>
      <c r="Q143" s="37"/>
      <c r="S143" s="38"/>
      <c r="T143" s="38"/>
      <c r="U143" s="38"/>
      <c r="V143" s="38"/>
      <c r="W143" s="37"/>
      <c r="X143" s="37"/>
    </row>
    <row r="144" spans="2:24" ht="14">
      <c r="B144" s="41"/>
      <c r="C144" s="41"/>
      <c r="D144" s="41"/>
      <c r="E144" s="41"/>
      <c r="Q144" s="37"/>
      <c r="S144" s="38"/>
      <c r="T144" s="38"/>
      <c r="U144" s="38"/>
      <c r="V144" s="38"/>
      <c r="W144" s="37"/>
      <c r="X144" s="37"/>
    </row>
    <row r="145" spans="2:24" ht="14">
      <c r="B145" s="41"/>
      <c r="C145" s="41"/>
      <c r="D145" s="41"/>
      <c r="E145" s="41"/>
      <c r="Q145" s="37"/>
      <c r="S145" s="38"/>
      <c r="T145" s="38"/>
      <c r="U145" s="38"/>
      <c r="V145" s="38"/>
      <c r="W145" s="37"/>
      <c r="X145" s="37"/>
    </row>
    <row r="146" spans="2:24" ht="14">
      <c r="B146" s="41"/>
      <c r="C146" s="41"/>
      <c r="D146" s="41"/>
      <c r="E146" s="41"/>
      <c r="Q146" s="37"/>
      <c r="S146" s="38"/>
      <c r="T146" s="38"/>
      <c r="U146" s="38"/>
      <c r="V146" s="38"/>
      <c r="W146" s="37"/>
      <c r="X146" s="37"/>
    </row>
    <row r="147" spans="2:24" ht="14">
      <c r="B147" s="41"/>
      <c r="C147" s="41"/>
      <c r="D147" s="41"/>
      <c r="E147" s="41"/>
      <c r="Q147" s="37"/>
      <c r="S147" s="38"/>
      <c r="T147" s="38"/>
      <c r="U147" s="38"/>
      <c r="V147" s="38"/>
      <c r="W147" s="37"/>
      <c r="X147" s="37"/>
    </row>
    <row r="148" spans="2:24" ht="14">
      <c r="B148" s="41"/>
      <c r="C148" s="41"/>
      <c r="D148" s="41"/>
      <c r="E148" s="41"/>
      <c r="Q148" s="37"/>
      <c r="S148" s="38"/>
      <c r="T148" s="38"/>
      <c r="U148" s="38"/>
      <c r="V148" s="38"/>
      <c r="W148" s="37"/>
      <c r="X148" s="37"/>
    </row>
    <row r="149" spans="2:24" ht="14">
      <c r="B149" s="41"/>
      <c r="C149" s="41"/>
      <c r="D149" s="41"/>
      <c r="E149" s="41"/>
      <c r="Q149" s="37"/>
      <c r="S149" s="38"/>
      <c r="T149" s="38"/>
      <c r="U149" s="38"/>
      <c r="V149" s="38"/>
      <c r="W149" s="37"/>
      <c r="X149" s="37"/>
    </row>
    <row r="150" spans="2:24" ht="14">
      <c r="B150" s="41"/>
      <c r="C150" s="41"/>
      <c r="D150" s="41"/>
      <c r="E150" s="41"/>
      <c r="Q150" s="37"/>
      <c r="S150" s="38"/>
      <c r="T150" s="38"/>
      <c r="U150" s="38"/>
      <c r="V150" s="38"/>
      <c r="W150" s="37"/>
      <c r="X150" s="37"/>
    </row>
    <row r="151" spans="2:24" ht="14">
      <c r="B151" s="41"/>
      <c r="C151" s="41"/>
      <c r="D151" s="41"/>
      <c r="E151" s="41"/>
      <c r="Q151" s="37"/>
      <c r="S151" s="38"/>
      <c r="T151" s="38"/>
      <c r="U151" s="38"/>
      <c r="V151" s="38"/>
      <c r="W151" s="37"/>
      <c r="X151" s="37"/>
    </row>
    <row r="152" spans="2:24" ht="14">
      <c r="B152" s="41"/>
      <c r="C152" s="41"/>
      <c r="D152" s="41"/>
      <c r="E152" s="41"/>
      <c r="Q152" s="37"/>
      <c r="S152" s="38"/>
      <c r="T152" s="38"/>
      <c r="U152" s="38"/>
      <c r="V152" s="38"/>
      <c r="W152" s="37"/>
      <c r="X152" s="37"/>
    </row>
    <row r="153" spans="2:24" ht="14">
      <c r="B153" s="41"/>
      <c r="C153" s="41"/>
      <c r="D153" s="41"/>
      <c r="E153" s="41"/>
      <c r="Q153" s="37"/>
      <c r="S153" s="38"/>
      <c r="T153" s="38"/>
      <c r="U153" s="38"/>
      <c r="V153" s="38"/>
      <c r="W153" s="37"/>
      <c r="X153" s="37"/>
    </row>
    <row r="154" spans="2:24" ht="14">
      <c r="B154" s="41"/>
      <c r="C154" s="41"/>
      <c r="D154" s="41"/>
      <c r="E154" s="41"/>
      <c r="Q154" s="37"/>
      <c r="S154" s="38"/>
      <c r="T154" s="38"/>
      <c r="U154" s="38"/>
      <c r="V154" s="38"/>
      <c r="W154" s="37"/>
      <c r="X154" s="37"/>
    </row>
    <row r="155" spans="2:24" ht="14">
      <c r="B155" s="41"/>
      <c r="C155" s="41"/>
      <c r="D155" s="41"/>
      <c r="E155" s="41"/>
      <c r="Q155" s="37"/>
      <c r="S155" s="38"/>
      <c r="T155" s="38"/>
      <c r="U155" s="38"/>
      <c r="V155" s="38"/>
      <c r="W155" s="37"/>
      <c r="X155" s="37"/>
    </row>
    <row r="156" spans="2:24" ht="14">
      <c r="B156" s="41"/>
      <c r="C156" s="41"/>
      <c r="D156" s="41"/>
      <c r="E156" s="41"/>
      <c r="Q156" s="37"/>
      <c r="S156" s="38"/>
      <c r="T156" s="38"/>
      <c r="U156" s="38"/>
      <c r="V156" s="38"/>
      <c r="W156" s="37"/>
      <c r="X156" s="37"/>
    </row>
    <row r="157" spans="2:24" ht="14">
      <c r="B157" s="41"/>
      <c r="C157" s="41"/>
      <c r="D157" s="41"/>
      <c r="E157" s="41"/>
      <c r="Q157" s="37"/>
      <c r="S157" s="38"/>
      <c r="T157" s="38"/>
      <c r="U157" s="38"/>
      <c r="V157" s="38"/>
      <c r="W157" s="37"/>
      <c r="X157" s="37"/>
    </row>
    <row r="158" spans="2:24" ht="14">
      <c r="B158" s="41"/>
      <c r="C158" s="41"/>
      <c r="D158" s="41"/>
      <c r="E158" s="41"/>
      <c r="Q158" s="37"/>
      <c r="S158" s="38"/>
      <c r="T158" s="38"/>
      <c r="U158" s="38"/>
      <c r="V158" s="38"/>
      <c r="W158" s="37"/>
      <c r="X158" s="37"/>
    </row>
    <row r="159" spans="2:24" ht="14">
      <c r="B159" s="41"/>
      <c r="C159" s="41"/>
      <c r="D159" s="41"/>
      <c r="E159" s="41"/>
      <c r="Q159" s="37"/>
      <c r="S159" s="38"/>
      <c r="T159" s="38"/>
      <c r="U159" s="38"/>
      <c r="V159" s="38"/>
      <c r="W159" s="37"/>
      <c r="X159" s="37"/>
    </row>
    <row r="160" spans="2:24" ht="14">
      <c r="B160" s="41"/>
      <c r="C160" s="41"/>
      <c r="D160" s="41"/>
      <c r="E160" s="41"/>
      <c r="Q160" s="37"/>
      <c r="S160" s="38"/>
      <c r="T160" s="38"/>
      <c r="U160" s="38"/>
      <c r="V160" s="38"/>
      <c r="W160" s="37"/>
      <c r="X160" s="37"/>
    </row>
    <row r="161" spans="2:24" ht="14">
      <c r="B161" s="41"/>
      <c r="C161" s="41"/>
      <c r="D161" s="41"/>
      <c r="E161" s="41"/>
      <c r="Q161" s="37"/>
      <c r="S161" s="38"/>
      <c r="T161" s="38"/>
      <c r="U161" s="38"/>
      <c r="V161" s="38"/>
      <c r="W161" s="37"/>
      <c r="X161" s="37"/>
    </row>
    <row r="162" spans="2:24" ht="14">
      <c r="B162" s="41"/>
      <c r="C162" s="41"/>
      <c r="D162" s="41"/>
      <c r="E162" s="41"/>
      <c r="Q162" s="37"/>
      <c r="S162" s="38"/>
      <c r="T162" s="38"/>
      <c r="U162" s="38"/>
      <c r="V162" s="38"/>
      <c r="W162" s="37"/>
      <c r="X162" s="37"/>
    </row>
    <row r="163" spans="2:24" ht="14">
      <c r="B163" s="41"/>
      <c r="C163" s="41"/>
      <c r="D163" s="41"/>
      <c r="E163" s="41"/>
      <c r="Q163" s="37"/>
      <c r="S163" s="38"/>
      <c r="T163" s="38"/>
      <c r="U163" s="38"/>
      <c r="V163" s="38"/>
      <c r="W163" s="37"/>
      <c r="X163" s="37"/>
    </row>
    <row r="164" spans="2:24" ht="14">
      <c r="B164" s="41"/>
      <c r="C164" s="41"/>
      <c r="D164" s="41"/>
      <c r="E164" s="41"/>
      <c r="Q164" s="37"/>
      <c r="S164" s="38"/>
      <c r="T164" s="38"/>
      <c r="U164" s="38"/>
      <c r="V164" s="38"/>
      <c r="W164" s="37"/>
      <c r="X164" s="37"/>
    </row>
    <row r="165" spans="2:24" ht="14">
      <c r="B165" s="41"/>
      <c r="C165" s="41"/>
      <c r="D165" s="41"/>
      <c r="E165" s="41"/>
      <c r="Q165" s="37"/>
      <c r="S165" s="38"/>
      <c r="T165" s="38"/>
      <c r="U165" s="38"/>
      <c r="V165" s="38"/>
      <c r="W165" s="37"/>
      <c r="X165" s="37"/>
    </row>
    <row r="166" spans="2:24" ht="14">
      <c r="B166" s="41"/>
      <c r="C166" s="41"/>
      <c r="D166" s="41"/>
      <c r="E166" s="41"/>
      <c r="Q166" s="37"/>
      <c r="S166" s="38"/>
      <c r="T166" s="38"/>
      <c r="U166" s="38"/>
      <c r="V166" s="38"/>
      <c r="W166" s="37"/>
      <c r="X166" s="37"/>
    </row>
    <row r="167" spans="2:24" ht="14">
      <c r="B167" s="41"/>
      <c r="C167" s="41"/>
      <c r="D167" s="41"/>
      <c r="E167" s="41"/>
      <c r="Q167" s="37"/>
      <c r="S167" s="38"/>
      <c r="T167" s="38"/>
      <c r="U167" s="38"/>
      <c r="V167" s="38"/>
      <c r="W167" s="37"/>
      <c r="X167" s="37"/>
    </row>
    <row r="168" spans="2:24" ht="14">
      <c r="B168" s="41"/>
      <c r="C168" s="41"/>
      <c r="D168" s="41"/>
      <c r="E168" s="41"/>
      <c r="Q168" s="37"/>
      <c r="S168" s="38"/>
      <c r="T168" s="38"/>
      <c r="U168" s="38"/>
      <c r="V168" s="38"/>
      <c r="W168" s="37"/>
      <c r="X168" s="37"/>
    </row>
    <row r="169" spans="2:24" ht="14">
      <c r="B169" s="41"/>
      <c r="C169" s="41"/>
      <c r="D169" s="41"/>
      <c r="E169" s="41"/>
      <c r="Q169" s="37"/>
      <c r="S169" s="38"/>
      <c r="T169" s="38"/>
      <c r="U169" s="38"/>
      <c r="V169" s="38"/>
      <c r="W169" s="37"/>
      <c r="X169" s="37"/>
    </row>
    <row r="170" spans="2:24" ht="14">
      <c r="B170" s="41"/>
      <c r="C170" s="41"/>
      <c r="D170" s="41"/>
      <c r="E170" s="41"/>
      <c r="Q170" s="37"/>
      <c r="S170" s="38"/>
      <c r="T170" s="38"/>
      <c r="U170" s="38"/>
      <c r="V170" s="38"/>
      <c r="W170" s="37"/>
      <c r="X170" s="37"/>
    </row>
    <row r="171" spans="2:24" ht="14">
      <c r="B171" s="41"/>
      <c r="C171" s="41"/>
      <c r="D171" s="41"/>
      <c r="E171" s="41"/>
      <c r="Q171" s="37"/>
      <c r="S171" s="38"/>
      <c r="T171" s="38"/>
      <c r="U171" s="38"/>
      <c r="V171" s="38"/>
      <c r="W171" s="37"/>
      <c r="X171" s="37"/>
    </row>
    <row r="172" spans="2:24" ht="14">
      <c r="B172" s="41"/>
      <c r="C172" s="41"/>
      <c r="D172" s="41"/>
      <c r="E172" s="41"/>
      <c r="Q172" s="37"/>
      <c r="S172" s="38"/>
      <c r="T172" s="38"/>
      <c r="U172" s="38"/>
      <c r="V172" s="38"/>
      <c r="W172" s="37"/>
      <c r="X172" s="37"/>
    </row>
    <row r="173" spans="2:24" ht="14">
      <c r="B173" s="41"/>
      <c r="C173" s="41"/>
      <c r="D173" s="41"/>
      <c r="E173" s="41"/>
      <c r="Q173" s="37"/>
      <c r="S173" s="38"/>
      <c r="T173" s="38"/>
      <c r="U173" s="38"/>
      <c r="V173" s="38"/>
      <c r="W173" s="37"/>
      <c r="X173" s="37"/>
    </row>
    <row r="174" spans="2:24" ht="14">
      <c r="B174" s="41"/>
      <c r="C174" s="41"/>
      <c r="D174" s="41"/>
      <c r="E174" s="41"/>
      <c r="Q174" s="37"/>
      <c r="S174" s="38"/>
      <c r="T174" s="38"/>
      <c r="U174" s="38"/>
      <c r="V174" s="38"/>
      <c r="W174" s="37"/>
      <c r="X174" s="37"/>
    </row>
    <row r="175" spans="2:24" ht="14">
      <c r="B175" s="41"/>
      <c r="C175" s="41"/>
      <c r="D175" s="41"/>
      <c r="E175" s="41"/>
      <c r="Q175" s="37"/>
      <c r="S175" s="38"/>
      <c r="T175" s="38"/>
      <c r="U175" s="38"/>
      <c r="V175" s="38"/>
      <c r="W175" s="37"/>
      <c r="X175" s="37"/>
    </row>
    <row r="176" spans="2:24" ht="14">
      <c r="B176" s="41"/>
      <c r="C176" s="41"/>
      <c r="D176" s="41"/>
      <c r="E176" s="41"/>
      <c r="Q176" s="37"/>
      <c r="S176" s="38"/>
      <c r="T176" s="38"/>
      <c r="U176" s="38"/>
      <c r="V176" s="38"/>
      <c r="W176" s="37"/>
      <c r="X176" s="37"/>
    </row>
    <row r="177" spans="2:24" ht="14">
      <c r="B177" s="41"/>
      <c r="C177" s="41"/>
      <c r="D177" s="41"/>
      <c r="E177" s="41"/>
      <c r="Q177" s="37"/>
      <c r="S177" s="38"/>
      <c r="T177" s="38"/>
      <c r="U177" s="38"/>
      <c r="V177" s="38"/>
      <c r="W177" s="37"/>
      <c r="X177" s="37"/>
    </row>
    <row r="178" spans="2:24" ht="14">
      <c r="B178" s="41"/>
      <c r="C178" s="41"/>
      <c r="D178" s="41"/>
      <c r="E178" s="41"/>
      <c r="Q178" s="37"/>
      <c r="S178" s="38"/>
      <c r="T178" s="38"/>
      <c r="U178" s="38"/>
      <c r="V178" s="38"/>
      <c r="W178" s="37"/>
      <c r="X178" s="37"/>
    </row>
    <row r="179" spans="2:24" ht="14">
      <c r="B179" s="41"/>
      <c r="C179" s="41"/>
      <c r="D179" s="41"/>
      <c r="E179" s="41"/>
      <c r="Q179" s="37"/>
      <c r="S179" s="38"/>
      <c r="T179" s="38"/>
      <c r="U179" s="38"/>
      <c r="V179" s="38"/>
      <c r="W179" s="37"/>
      <c r="X179" s="37"/>
    </row>
    <row r="180" spans="2:24" ht="14">
      <c r="B180" s="41"/>
      <c r="C180" s="41"/>
      <c r="D180" s="41"/>
      <c r="E180" s="41"/>
      <c r="Q180" s="37"/>
      <c r="S180" s="38"/>
      <c r="T180" s="38"/>
      <c r="U180" s="38"/>
      <c r="V180" s="38"/>
      <c r="W180" s="37"/>
      <c r="X180" s="37"/>
    </row>
    <row r="181" spans="2:24" ht="14">
      <c r="B181" s="41"/>
      <c r="C181" s="41"/>
      <c r="D181" s="41"/>
      <c r="E181" s="41"/>
      <c r="Q181" s="37"/>
      <c r="S181" s="38"/>
      <c r="T181" s="38"/>
      <c r="U181" s="38"/>
      <c r="V181" s="38"/>
      <c r="W181" s="37"/>
      <c r="X181" s="37"/>
    </row>
    <row r="182" spans="2:24" ht="14">
      <c r="B182" s="41"/>
      <c r="C182" s="41"/>
      <c r="D182" s="41"/>
      <c r="E182" s="41"/>
      <c r="Q182" s="37"/>
      <c r="S182" s="38"/>
      <c r="T182" s="38"/>
      <c r="U182" s="38"/>
      <c r="V182" s="38"/>
      <c r="W182" s="37"/>
      <c r="X182" s="37"/>
    </row>
    <row r="183" spans="2:24" ht="14">
      <c r="B183" s="41"/>
      <c r="C183" s="41"/>
      <c r="D183" s="41"/>
      <c r="E183" s="41"/>
      <c r="Q183" s="37"/>
      <c r="S183" s="38"/>
      <c r="T183" s="38"/>
      <c r="U183" s="38"/>
      <c r="V183" s="38"/>
      <c r="W183" s="37"/>
      <c r="X183" s="37"/>
    </row>
    <row r="184" spans="2:24" ht="14">
      <c r="B184" s="41"/>
      <c r="C184" s="41"/>
      <c r="D184" s="41"/>
      <c r="E184" s="41"/>
      <c r="Q184" s="37"/>
      <c r="S184" s="38"/>
      <c r="T184" s="38"/>
      <c r="U184" s="38"/>
      <c r="V184" s="38"/>
      <c r="W184" s="37"/>
      <c r="X184" s="37"/>
    </row>
    <row r="185" spans="2:24" ht="14">
      <c r="B185" s="41"/>
      <c r="C185" s="41"/>
      <c r="D185" s="41"/>
      <c r="E185" s="41"/>
      <c r="Q185" s="37"/>
      <c r="S185" s="38"/>
      <c r="T185" s="38"/>
      <c r="U185" s="38"/>
      <c r="V185" s="38"/>
      <c r="W185" s="37"/>
      <c r="X185" s="37"/>
    </row>
    <row r="186" spans="2:24" ht="14">
      <c r="B186" s="41"/>
      <c r="C186" s="41"/>
      <c r="D186" s="41"/>
      <c r="E186" s="41"/>
      <c r="Q186" s="37"/>
      <c r="S186" s="38"/>
      <c r="T186" s="38"/>
      <c r="U186" s="38"/>
      <c r="V186" s="38"/>
      <c r="W186" s="37"/>
      <c r="X186" s="37"/>
    </row>
    <row r="187" spans="2:24" ht="14">
      <c r="B187" s="41"/>
      <c r="C187" s="41"/>
      <c r="D187" s="41"/>
      <c r="E187" s="41"/>
      <c r="Q187" s="37"/>
      <c r="S187" s="38"/>
      <c r="T187" s="38"/>
      <c r="U187" s="38"/>
      <c r="V187" s="38"/>
      <c r="W187" s="37"/>
      <c r="X187" s="37"/>
    </row>
    <row r="188" spans="2:24" ht="14">
      <c r="B188" s="41"/>
      <c r="C188" s="41"/>
      <c r="D188" s="41"/>
      <c r="E188" s="41"/>
      <c r="Q188" s="37"/>
      <c r="S188" s="38"/>
      <c r="T188" s="38"/>
      <c r="U188" s="38"/>
      <c r="V188" s="38"/>
      <c r="W188" s="37"/>
      <c r="X188" s="37"/>
    </row>
    <row r="189" spans="2:24" ht="14">
      <c r="B189" s="41"/>
      <c r="C189" s="41"/>
      <c r="D189" s="41"/>
      <c r="E189" s="41"/>
      <c r="Q189" s="37"/>
      <c r="S189" s="38"/>
      <c r="T189" s="38"/>
      <c r="U189" s="38"/>
      <c r="V189" s="38"/>
      <c r="W189" s="37"/>
      <c r="X189" s="37"/>
    </row>
    <row r="190" spans="2:24" ht="14">
      <c r="B190" s="41"/>
      <c r="C190" s="41"/>
      <c r="D190" s="41"/>
      <c r="E190" s="41"/>
      <c r="Q190" s="37"/>
      <c r="S190" s="38"/>
      <c r="T190" s="38"/>
      <c r="U190" s="38"/>
      <c r="V190" s="38"/>
      <c r="W190" s="37"/>
      <c r="X190" s="37"/>
    </row>
    <row r="191" spans="2:24" ht="14">
      <c r="B191" s="41"/>
      <c r="C191" s="41"/>
      <c r="D191" s="41"/>
      <c r="E191" s="41"/>
      <c r="Q191" s="37"/>
      <c r="S191" s="38"/>
      <c r="T191" s="38"/>
      <c r="U191" s="38"/>
      <c r="V191" s="38"/>
      <c r="W191" s="37"/>
      <c r="X191" s="37"/>
    </row>
    <row r="192" spans="2:24" ht="14">
      <c r="B192" s="41"/>
      <c r="C192" s="41"/>
      <c r="D192" s="41"/>
      <c r="E192" s="41"/>
      <c r="Q192" s="37"/>
      <c r="S192" s="38"/>
      <c r="T192" s="38"/>
      <c r="U192" s="38"/>
      <c r="V192" s="38"/>
      <c r="W192" s="37"/>
      <c r="X192" s="37"/>
    </row>
    <row r="193" spans="2:24" ht="14">
      <c r="B193" s="41"/>
      <c r="C193" s="41"/>
      <c r="D193" s="41"/>
      <c r="E193" s="41"/>
      <c r="Q193" s="37"/>
      <c r="S193" s="38"/>
      <c r="T193" s="38"/>
      <c r="U193" s="38"/>
      <c r="V193" s="38"/>
      <c r="W193" s="37"/>
      <c r="X193" s="37"/>
    </row>
    <row r="194" spans="2:24" ht="14">
      <c r="B194" s="41"/>
      <c r="C194" s="41"/>
      <c r="D194" s="41"/>
      <c r="E194" s="41"/>
      <c r="Q194" s="37"/>
      <c r="S194" s="38"/>
      <c r="T194" s="38"/>
      <c r="U194" s="38"/>
      <c r="V194" s="38"/>
      <c r="W194" s="37"/>
      <c r="X194" s="37"/>
    </row>
    <row r="195" spans="2:24" ht="14">
      <c r="B195" s="41"/>
      <c r="C195" s="41"/>
      <c r="D195" s="41"/>
      <c r="E195" s="41"/>
      <c r="Q195" s="37"/>
      <c r="S195" s="38"/>
      <c r="T195" s="38"/>
      <c r="U195" s="38"/>
      <c r="V195" s="38"/>
      <c r="W195" s="37"/>
      <c r="X195" s="37"/>
    </row>
    <row r="196" spans="2:24" ht="14">
      <c r="B196" s="41"/>
      <c r="C196" s="41"/>
      <c r="D196" s="41"/>
      <c r="E196" s="41"/>
      <c r="Q196" s="37"/>
      <c r="S196" s="38"/>
      <c r="T196" s="38"/>
      <c r="U196" s="38"/>
      <c r="V196" s="38"/>
      <c r="W196" s="37"/>
      <c r="X196" s="37"/>
    </row>
    <row r="197" spans="2:24" ht="14">
      <c r="B197" s="41"/>
      <c r="C197" s="41"/>
      <c r="D197" s="41"/>
      <c r="E197" s="41"/>
      <c r="Q197" s="37"/>
      <c r="S197" s="38"/>
      <c r="T197" s="38"/>
      <c r="U197" s="38"/>
      <c r="V197" s="38"/>
      <c r="W197" s="37"/>
      <c r="X197" s="37"/>
    </row>
    <row r="198" spans="2:24" ht="14">
      <c r="B198" s="41"/>
      <c r="C198" s="41"/>
      <c r="D198" s="41"/>
      <c r="E198" s="41"/>
      <c r="Q198" s="37"/>
      <c r="S198" s="38"/>
      <c r="T198" s="38"/>
      <c r="U198" s="38"/>
      <c r="V198" s="38"/>
      <c r="W198" s="37"/>
      <c r="X198" s="37"/>
    </row>
    <row r="199" spans="2:24" ht="14">
      <c r="B199" s="41"/>
      <c r="C199" s="41"/>
      <c r="D199" s="41"/>
      <c r="E199" s="41"/>
      <c r="Q199" s="37"/>
      <c r="S199" s="38"/>
      <c r="T199" s="38"/>
      <c r="U199" s="38"/>
      <c r="V199" s="38"/>
      <c r="W199" s="37"/>
      <c r="X199" s="37"/>
    </row>
    <row r="200" spans="2:24" ht="14">
      <c r="B200" s="41"/>
      <c r="C200" s="41"/>
      <c r="D200" s="41"/>
      <c r="E200" s="41"/>
      <c r="Q200" s="37"/>
      <c r="S200" s="38"/>
      <c r="T200" s="38"/>
      <c r="U200" s="38"/>
      <c r="V200" s="38"/>
      <c r="W200" s="37"/>
      <c r="X200" s="37"/>
    </row>
    <row r="201" spans="2:24" ht="14">
      <c r="B201" s="41"/>
      <c r="C201" s="41"/>
      <c r="D201" s="41"/>
      <c r="E201" s="41"/>
      <c r="Q201" s="37"/>
      <c r="S201" s="38"/>
      <c r="T201" s="38"/>
      <c r="U201" s="38"/>
      <c r="V201" s="38"/>
      <c r="W201" s="37"/>
      <c r="X201" s="37"/>
    </row>
    <row r="202" spans="2:24" ht="14">
      <c r="B202" s="41"/>
      <c r="C202" s="41"/>
      <c r="D202" s="41"/>
      <c r="E202" s="41"/>
      <c r="Q202" s="37"/>
      <c r="S202" s="38"/>
      <c r="T202" s="38"/>
      <c r="U202" s="38"/>
      <c r="V202" s="38"/>
      <c r="W202" s="37"/>
      <c r="X202" s="37"/>
    </row>
    <row r="203" spans="2:24" ht="14">
      <c r="B203" s="41"/>
      <c r="C203" s="41"/>
      <c r="D203" s="41"/>
      <c r="E203" s="41"/>
      <c r="Q203" s="37"/>
      <c r="S203" s="38"/>
      <c r="T203" s="38"/>
      <c r="U203" s="38"/>
      <c r="V203" s="38"/>
      <c r="W203" s="37"/>
      <c r="X203" s="37"/>
    </row>
    <row r="204" spans="2:24" ht="14">
      <c r="B204" s="41"/>
      <c r="C204" s="41"/>
      <c r="D204" s="41"/>
      <c r="E204" s="41"/>
      <c r="Q204" s="37"/>
      <c r="S204" s="38"/>
      <c r="T204" s="38"/>
      <c r="U204" s="38"/>
      <c r="V204" s="38"/>
      <c r="W204" s="37"/>
      <c r="X204" s="37"/>
    </row>
    <row r="205" spans="2:24" ht="14">
      <c r="B205" s="41"/>
      <c r="C205" s="41"/>
      <c r="D205" s="41"/>
      <c r="E205" s="41"/>
      <c r="Q205" s="37"/>
      <c r="S205" s="38"/>
      <c r="T205" s="38"/>
      <c r="U205" s="38"/>
      <c r="V205" s="38"/>
      <c r="W205" s="37"/>
      <c r="X205" s="37"/>
    </row>
    <row r="206" spans="2:24" ht="14">
      <c r="B206" s="41"/>
      <c r="C206" s="41"/>
      <c r="D206" s="41"/>
      <c r="E206" s="41"/>
      <c r="Q206" s="37"/>
      <c r="S206" s="38"/>
      <c r="T206" s="38"/>
      <c r="U206" s="38"/>
      <c r="V206" s="38"/>
      <c r="W206" s="37"/>
      <c r="X206" s="37"/>
    </row>
    <row r="207" spans="2:24" ht="14">
      <c r="B207" s="41"/>
      <c r="C207" s="41"/>
      <c r="D207" s="41"/>
      <c r="E207" s="41"/>
      <c r="Q207" s="37"/>
      <c r="S207" s="38"/>
      <c r="T207" s="38"/>
      <c r="U207" s="38"/>
      <c r="V207" s="38"/>
      <c r="W207" s="37"/>
      <c r="X207" s="37"/>
    </row>
    <row r="208" spans="2:24" ht="14">
      <c r="B208" s="41"/>
      <c r="C208" s="41"/>
      <c r="D208" s="41"/>
      <c r="E208" s="41"/>
      <c r="Q208" s="37"/>
      <c r="S208" s="38"/>
      <c r="T208" s="38"/>
      <c r="U208" s="38"/>
      <c r="V208" s="38"/>
      <c r="W208" s="37"/>
      <c r="X208" s="37"/>
    </row>
    <row r="209" spans="2:24" ht="14">
      <c r="B209" s="41"/>
      <c r="C209" s="41"/>
      <c r="D209" s="41"/>
      <c r="E209" s="41"/>
      <c r="Q209" s="37"/>
      <c r="S209" s="38"/>
      <c r="T209" s="38"/>
      <c r="U209" s="38"/>
      <c r="V209" s="38"/>
      <c r="W209" s="37"/>
      <c r="X209" s="37"/>
    </row>
    <row r="210" spans="2:24" ht="14">
      <c r="B210" s="41"/>
      <c r="C210" s="41"/>
      <c r="D210" s="41"/>
      <c r="E210" s="41"/>
      <c r="Q210" s="37"/>
      <c r="S210" s="38"/>
      <c r="T210" s="38"/>
      <c r="U210" s="38"/>
      <c r="V210" s="38"/>
      <c r="W210" s="37"/>
      <c r="X210" s="37"/>
    </row>
    <row r="211" spans="2:24" ht="14">
      <c r="B211" s="41"/>
      <c r="C211" s="41"/>
      <c r="D211" s="41"/>
      <c r="E211" s="41"/>
      <c r="Q211" s="37"/>
      <c r="S211" s="38"/>
      <c r="T211" s="38"/>
      <c r="U211" s="38"/>
      <c r="V211" s="38"/>
      <c r="W211" s="37"/>
      <c r="X211" s="37"/>
    </row>
    <row r="212" spans="2:24" ht="14">
      <c r="B212" s="41"/>
      <c r="C212" s="41"/>
      <c r="D212" s="41"/>
      <c r="E212" s="41"/>
      <c r="Q212" s="37"/>
      <c r="S212" s="38"/>
      <c r="T212" s="38"/>
      <c r="U212" s="38"/>
      <c r="V212" s="38"/>
      <c r="W212" s="37"/>
      <c r="X212" s="37"/>
    </row>
    <row r="213" spans="2:24" ht="14">
      <c r="B213" s="41"/>
      <c r="C213" s="41"/>
      <c r="D213" s="41"/>
      <c r="E213" s="41"/>
      <c r="Q213" s="37"/>
      <c r="S213" s="38"/>
      <c r="T213" s="38"/>
      <c r="U213" s="38"/>
      <c r="V213" s="38"/>
      <c r="W213" s="37"/>
      <c r="X213" s="37"/>
    </row>
    <row r="214" spans="2:24" ht="14">
      <c r="B214" s="41"/>
      <c r="C214" s="41"/>
      <c r="D214" s="41"/>
      <c r="E214" s="41"/>
      <c r="Q214" s="37"/>
      <c r="S214" s="38"/>
      <c r="T214" s="38"/>
      <c r="U214" s="38"/>
      <c r="V214" s="38"/>
      <c r="W214" s="37"/>
      <c r="X214" s="37"/>
    </row>
    <row r="215" spans="2:24" ht="14">
      <c r="B215" s="41"/>
      <c r="C215" s="41"/>
      <c r="D215" s="41"/>
      <c r="E215" s="41"/>
      <c r="Q215" s="37"/>
      <c r="S215" s="38"/>
      <c r="T215" s="38"/>
      <c r="U215" s="38"/>
      <c r="V215" s="38"/>
      <c r="W215" s="37"/>
      <c r="X215" s="37"/>
    </row>
    <row r="216" spans="2:24" ht="14">
      <c r="B216" s="41"/>
      <c r="C216" s="41"/>
      <c r="D216" s="41"/>
      <c r="E216" s="41"/>
      <c r="Q216" s="37"/>
      <c r="S216" s="38"/>
      <c r="T216" s="38"/>
      <c r="U216" s="38"/>
      <c r="V216" s="38"/>
      <c r="W216" s="37"/>
      <c r="X216" s="37"/>
    </row>
    <row r="217" spans="2:24" ht="14">
      <c r="B217" s="41"/>
      <c r="C217" s="41"/>
      <c r="D217" s="41"/>
      <c r="E217" s="41"/>
      <c r="Q217" s="37"/>
      <c r="S217" s="38"/>
      <c r="T217" s="38"/>
      <c r="U217" s="38"/>
      <c r="V217" s="38"/>
      <c r="W217" s="37"/>
      <c r="X217" s="37"/>
    </row>
    <row r="218" spans="2:24" ht="14">
      <c r="B218" s="41"/>
      <c r="C218" s="41"/>
      <c r="D218" s="41"/>
      <c r="E218" s="41"/>
      <c r="Q218" s="37"/>
      <c r="S218" s="38"/>
      <c r="T218" s="38"/>
      <c r="U218" s="38"/>
      <c r="V218" s="38"/>
      <c r="W218" s="37"/>
      <c r="X218" s="37"/>
    </row>
    <row r="219" spans="2:24" ht="14">
      <c r="B219" s="41"/>
      <c r="C219" s="41"/>
      <c r="D219" s="41"/>
      <c r="E219" s="41"/>
      <c r="Q219" s="37"/>
      <c r="S219" s="38"/>
      <c r="T219" s="38"/>
      <c r="U219" s="38"/>
      <c r="V219" s="38"/>
      <c r="W219" s="37"/>
      <c r="X219" s="37"/>
    </row>
    <row r="220" spans="2:24" ht="14">
      <c r="B220" s="41"/>
      <c r="C220" s="41"/>
      <c r="D220" s="41"/>
      <c r="E220" s="41"/>
      <c r="Q220" s="37"/>
      <c r="S220" s="38"/>
      <c r="T220" s="38"/>
      <c r="U220" s="38"/>
      <c r="V220" s="38"/>
      <c r="W220" s="37"/>
      <c r="X220" s="37"/>
    </row>
    <row r="221" spans="2:24" ht="14">
      <c r="B221" s="41"/>
      <c r="C221" s="41"/>
      <c r="D221" s="41"/>
      <c r="E221" s="41"/>
      <c r="Q221" s="37"/>
      <c r="S221" s="38"/>
      <c r="T221" s="38"/>
      <c r="U221" s="38"/>
      <c r="V221" s="38"/>
      <c r="W221" s="37"/>
      <c r="X221" s="37"/>
    </row>
    <row r="222" spans="2:24" ht="14">
      <c r="B222" s="41"/>
      <c r="C222" s="41"/>
      <c r="D222" s="41"/>
      <c r="E222" s="41"/>
      <c r="Q222" s="37"/>
      <c r="S222" s="38"/>
      <c r="T222" s="38"/>
      <c r="U222" s="38"/>
      <c r="V222" s="38"/>
      <c r="W222" s="37"/>
      <c r="X222" s="37"/>
    </row>
    <row r="223" spans="2:24" ht="14">
      <c r="B223" s="41"/>
      <c r="C223" s="41"/>
      <c r="D223" s="41"/>
      <c r="E223" s="41"/>
      <c r="Q223" s="37"/>
      <c r="S223" s="38"/>
      <c r="T223" s="38"/>
      <c r="U223" s="38"/>
      <c r="V223" s="38"/>
      <c r="W223" s="37"/>
      <c r="X223" s="37"/>
    </row>
    <row r="224" spans="2:24" ht="14">
      <c r="B224" s="41"/>
      <c r="C224" s="41"/>
      <c r="D224" s="41"/>
      <c r="E224" s="41"/>
      <c r="Q224" s="37"/>
      <c r="S224" s="38"/>
      <c r="T224" s="38"/>
      <c r="U224" s="38"/>
      <c r="V224" s="38"/>
      <c r="W224" s="37"/>
      <c r="X224" s="37"/>
    </row>
    <row r="225" spans="2:24" ht="14">
      <c r="B225" s="41"/>
      <c r="C225" s="41"/>
      <c r="D225" s="41"/>
      <c r="E225" s="41"/>
      <c r="Q225" s="37"/>
      <c r="S225" s="38"/>
      <c r="T225" s="38"/>
      <c r="U225" s="38"/>
      <c r="V225" s="38"/>
      <c r="W225" s="37"/>
      <c r="X225" s="37"/>
    </row>
    <row r="226" spans="2:24" ht="14">
      <c r="B226" s="41"/>
      <c r="C226" s="41"/>
      <c r="D226" s="41"/>
      <c r="E226" s="41"/>
      <c r="Q226" s="37"/>
      <c r="S226" s="38"/>
      <c r="T226" s="38"/>
      <c r="U226" s="38"/>
      <c r="V226" s="38"/>
      <c r="W226" s="37"/>
      <c r="X226" s="37"/>
    </row>
    <row r="227" spans="2:24" ht="14">
      <c r="B227" s="41"/>
      <c r="C227" s="41"/>
      <c r="D227" s="41"/>
      <c r="E227" s="41"/>
      <c r="Q227" s="37"/>
      <c r="S227" s="38"/>
      <c r="T227" s="38"/>
      <c r="U227" s="38"/>
      <c r="V227" s="38"/>
      <c r="W227" s="37"/>
      <c r="X227" s="37"/>
    </row>
    <row r="228" spans="2:24" ht="14">
      <c r="B228" s="41"/>
      <c r="C228" s="41"/>
      <c r="D228" s="41"/>
      <c r="E228" s="41"/>
      <c r="Q228" s="37"/>
      <c r="S228" s="38"/>
      <c r="T228" s="38"/>
      <c r="U228" s="38"/>
      <c r="V228" s="38"/>
      <c r="W228" s="37"/>
      <c r="X228" s="37"/>
    </row>
    <row r="229" spans="2:24" ht="14">
      <c r="B229" s="41"/>
      <c r="C229" s="41"/>
      <c r="D229" s="41"/>
      <c r="E229" s="41"/>
      <c r="Q229" s="37"/>
      <c r="S229" s="38"/>
      <c r="T229" s="38"/>
      <c r="U229" s="38"/>
      <c r="V229" s="38"/>
      <c r="W229" s="37"/>
      <c r="X229" s="37"/>
    </row>
    <row r="230" spans="2:24" ht="14">
      <c r="B230" s="41"/>
      <c r="C230" s="41"/>
      <c r="D230" s="41"/>
      <c r="E230" s="41"/>
      <c r="Q230" s="37"/>
      <c r="S230" s="38"/>
      <c r="T230" s="38"/>
      <c r="U230" s="38"/>
      <c r="V230" s="38"/>
      <c r="W230" s="37"/>
      <c r="X230" s="37"/>
    </row>
    <row r="231" spans="2:24" ht="14">
      <c r="B231" s="41"/>
      <c r="C231" s="41"/>
      <c r="D231" s="41"/>
      <c r="E231" s="41"/>
      <c r="Q231" s="37"/>
      <c r="S231" s="38"/>
      <c r="T231" s="38"/>
      <c r="U231" s="38"/>
      <c r="V231" s="38"/>
      <c r="W231" s="37"/>
      <c r="X231" s="37"/>
    </row>
    <row r="232" spans="2:24" ht="14">
      <c r="B232" s="41"/>
      <c r="C232" s="41"/>
      <c r="D232" s="41"/>
      <c r="E232" s="41"/>
      <c r="Q232" s="37"/>
      <c r="S232" s="38"/>
      <c r="T232" s="38"/>
      <c r="U232" s="38"/>
      <c r="V232" s="38"/>
      <c r="W232" s="37"/>
      <c r="X232" s="37"/>
    </row>
    <row r="233" spans="2:24" ht="14">
      <c r="B233" s="41"/>
      <c r="C233" s="41"/>
      <c r="D233" s="41"/>
      <c r="E233" s="41"/>
      <c r="Q233" s="37"/>
      <c r="S233" s="38"/>
      <c r="T233" s="38"/>
      <c r="U233" s="38"/>
      <c r="V233" s="38"/>
      <c r="W233" s="37"/>
      <c r="X233" s="37"/>
    </row>
    <row r="234" spans="2:24" ht="14">
      <c r="B234" s="41"/>
      <c r="C234" s="41"/>
      <c r="D234" s="41"/>
      <c r="E234" s="41"/>
      <c r="Q234" s="37"/>
      <c r="S234" s="38"/>
      <c r="T234" s="38"/>
      <c r="U234" s="38"/>
      <c r="V234" s="38"/>
      <c r="W234" s="37"/>
      <c r="X234" s="37"/>
    </row>
    <row r="235" spans="2:24" ht="14">
      <c r="B235" s="41"/>
      <c r="C235" s="41"/>
      <c r="D235" s="41"/>
      <c r="E235" s="41"/>
      <c r="Q235" s="37"/>
      <c r="S235" s="38"/>
      <c r="T235" s="38"/>
      <c r="U235" s="38"/>
      <c r="V235" s="38"/>
      <c r="W235" s="37"/>
      <c r="X235" s="37"/>
    </row>
    <row r="236" spans="2:24" ht="14">
      <c r="B236" s="41"/>
      <c r="C236" s="41"/>
      <c r="D236" s="41"/>
      <c r="E236" s="41"/>
      <c r="Q236" s="37"/>
      <c r="S236" s="38"/>
      <c r="T236" s="38"/>
      <c r="U236" s="38"/>
      <c r="V236" s="38"/>
      <c r="W236" s="37"/>
      <c r="X236" s="37"/>
    </row>
    <row r="237" spans="2:24" ht="14">
      <c r="B237" s="41"/>
      <c r="C237" s="41"/>
      <c r="D237" s="41"/>
      <c r="E237" s="41"/>
      <c r="Q237" s="37"/>
      <c r="S237" s="38"/>
      <c r="T237" s="38"/>
      <c r="U237" s="38"/>
      <c r="V237" s="38"/>
      <c r="W237" s="37"/>
      <c r="X237" s="37"/>
    </row>
    <row r="238" spans="2:24" ht="14">
      <c r="B238" s="41"/>
      <c r="C238" s="41"/>
      <c r="D238" s="41"/>
      <c r="E238" s="41"/>
      <c r="Q238" s="37"/>
      <c r="S238" s="38"/>
      <c r="T238" s="38"/>
      <c r="U238" s="38"/>
      <c r="V238" s="38"/>
      <c r="W238" s="37"/>
      <c r="X238" s="37"/>
    </row>
    <row r="239" spans="2:24" ht="14">
      <c r="B239" s="41"/>
      <c r="C239" s="41"/>
      <c r="D239" s="41"/>
      <c r="E239" s="41"/>
      <c r="Q239" s="37"/>
      <c r="S239" s="38"/>
      <c r="T239" s="38"/>
      <c r="U239" s="38"/>
      <c r="V239" s="38"/>
      <c r="W239" s="37"/>
      <c r="X239" s="37"/>
    </row>
    <row r="240" spans="2:24" ht="14">
      <c r="B240" s="41"/>
      <c r="C240" s="41"/>
      <c r="D240" s="41"/>
      <c r="E240" s="41"/>
      <c r="Q240" s="37"/>
      <c r="S240" s="38"/>
      <c r="T240" s="38"/>
      <c r="U240" s="38"/>
      <c r="V240" s="38"/>
      <c r="W240" s="37"/>
      <c r="X240" s="37"/>
    </row>
    <row r="241" spans="2:24" ht="14">
      <c r="B241" s="41"/>
      <c r="C241" s="41"/>
      <c r="D241" s="41"/>
      <c r="E241" s="41"/>
      <c r="Q241" s="37"/>
      <c r="S241" s="38"/>
      <c r="T241" s="38"/>
      <c r="U241" s="38"/>
      <c r="V241" s="38"/>
      <c r="W241" s="37"/>
      <c r="X241" s="37"/>
    </row>
    <row r="242" spans="2:24" ht="14">
      <c r="B242" s="41"/>
      <c r="C242" s="41"/>
      <c r="D242" s="41"/>
      <c r="E242" s="41"/>
      <c r="Q242" s="37"/>
      <c r="S242" s="38"/>
      <c r="T242" s="38"/>
      <c r="U242" s="38"/>
      <c r="V242" s="38"/>
      <c r="W242" s="37"/>
      <c r="X242" s="37"/>
    </row>
    <row r="243" spans="2:24" ht="14">
      <c r="B243" s="41"/>
      <c r="C243" s="41"/>
      <c r="D243" s="41"/>
      <c r="E243" s="41"/>
      <c r="Q243" s="37"/>
      <c r="S243" s="38"/>
      <c r="T243" s="38"/>
      <c r="U243" s="38"/>
      <c r="V243" s="38"/>
      <c r="W243" s="37"/>
      <c r="X243" s="37"/>
    </row>
    <row r="244" spans="2:24" ht="14">
      <c r="B244" s="41"/>
      <c r="C244" s="41"/>
      <c r="D244" s="41"/>
      <c r="E244" s="41"/>
      <c r="Q244" s="37"/>
      <c r="S244" s="38"/>
      <c r="T244" s="38"/>
      <c r="U244" s="38"/>
      <c r="V244" s="38"/>
      <c r="W244" s="37"/>
      <c r="X244" s="37"/>
    </row>
    <row r="245" spans="2:24" ht="14">
      <c r="B245" s="41"/>
      <c r="C245" s="41"/>
      <c r="D245" s="41"/>
      <c r="E245" s="41"/>
      <c r="Q245" s="37"/>
      <c r="S245" s="38"/>
      <c r="T245" s="38"/>
      <c r="U245" s="38"/>
      <c r="V245" s="38"/>
      <c r="W245" s="37"/>
      <c r="X245" s="37"/>
    </row>
    <row r="246" spans="2:24" ht="14">
      <c r="B246" s="41"/>
      <c r="C246" s="41"/>
      <c r="D246" s="41"/>
      <c r="E246" s="41"/>
      <c r="Q246" s="37"/>
      <c r="S246" s="38"/>
      <c r="T246" s="38"/>
      <c r="U246" s="38"/>
      <c r="V246" s="38"/>
      <c r="W246" s="37"/>
      <c r="X246" s="37"/>
    </row>
    <row r="247" spans="2:24" ht="14">
      <c r="B247" s="41"/>
      <c r="C247" s="41"/>
      <c r="D247" s="41"/>
      <c r="E247" s="41"/>
      <c r="Q247" s="37"/>
      <c r="S247" s="38"/>
      <c r="T247" s="38"/>
      <c r="U247" s="38"/>
      <c r="V247" s="38"/>
      <c r="W247" s="37"/>
      <c r="X247" s="37"/>
    </row>
    <row r="248" spans="2:24" ht="14">
      <c r="B248" s="41"/>
      <c r="C248" s="41"/>
      <c r="D248" s="41"/>
      <c r="E248" s="41"/>
      <c r="Q248" s="37"/>
      <c r="S248" s="38"/>
      <c r="T248" s="38"/>
      <c r="U248" s="38"/>
      <c r="V248" s="38"/>
      <c r="W248" s="37"/>
      <c r="X248" s="37"/>
    </row>
    <row r="249" spans="2:24" ht="14">
      <c r="B249" s="41"/>
      <c r="C249" s="41"/>
      <c r="D249" s="41"/>
      <c r="E249" s="41"/>
      <c r="Q249" s="37"/>
      <c r="S249" s="38"/>
      <c r="T249" s="38"/>
      <c r="U249" s="38"/>
      <c r="V249" s="38"/>
      <c r="W249" s="37"/>
      <c r="X249" s="37"/>
    </row>
    <row r="250" spans="2:24" ht="14">
      <c r="B250" s="41"/>
      <c r="C250" s="41"/>
      <c r="D250" s="41"/>
      <c r="E250" s="41"/>
      <c r="Q250" s="37"/>
      <c r="S250" s="38"/>
      <c r="T250" s="38"/>
      <c r="U250" s="38"/>
      <c r="V250" s="38"/>
      <c r="W250" s="37"/>
      <c r="X250" s="37"/>
    </row>
    <row r="251" spans="2:24" ht="14">
      <c r="B251" s="41"/>
      <c r="C251" s="41"/>
      <c r="D251" s="41"/>
      <c r="E251" s="41"/>
      <c r="Q251" s="37"/>
      <c r="S251" s="38"/>
      <c r="T251" s="38"/>
      <c r="U251" s="38"/>
      <c r="V251" s="38"/>
      <c r="W251" s="37"/>
      <c r="X251" s="37"/>
    </row>
    <row r="252" spans="2:24" ht="14">
      <c r="B252" s="41"/>
      <c r="C252" s="41"/>
      <c r="D252" s="41"/>
      <c r="E252" s="41"/>
      <c r="Q252" s="37"/>
      <c r="S252" s="38"/>
      <c r="T252" s="38"/>
      <c r="U252" s="38"/>
      <c r="V252" s="38"/>
      <c r="W252" s="37"/>
      <c r="X252" s="37"/>
    </row>
    <row r="253" spans="2:24" ht="14">
      <c r="B253" s="41"/>
      <c r="C253" s="41"/>
      <c r="D253" s="41"/>
      <c r="E253" s="41"/>
      <c r="Q253" s="37"/>
      <c r="S253" s="38"/>
      <c r="T253" s="38"/>
      <c r="U253" s="38"/>
      <c r="V253" s="38"/>
      <c r="W253" s="37"/>
      <c r="X253" s="37"/>
    </row>
    <row r="254" spans="2:24" ht="14">
      <c r="B254" s="41"/>
      <c r="C254" s="41"/>
      <c r="D254" s="41"/>
      <c r="E254" s="41"/>
      <c r="Q254" s="37"/>
      <c r="S254" s="38"/>
      <c r="T254" s="38"/>
      <c r="U254" s="38"/>
      <c r="V254" s="38"/>
      <c r="W254" s="37"/>
      <c r="X254" s="37"/>
    </row>
    <row r="255" spans="2:24" ht="14">
      <c r="B255" s="41"/>
      <c r="C255" s="41"/>
      <c r="D255" s="41"/>
      <c r="E255" s="41"/>
      <c r="Q255" s="37"/>
      <c r="S255" s="38"/>
      <c r="T255" s="38"/>
      <c r="U255" s="38"/>
      <c r="V255" s="38"/>
      <c r="W255" s="37"/>
      <c r="X255" s="37"/>
    </row>
    <row r="256" spans="2:24" ht="14">
      <c r="B256" s="41"/>
      <c r="C256" s="41"/>
      <c r="D256" s="41"/>
      <c r="E256" s="41"/>
      <c r="Q256" s="37"/>
      <c r="S256" s="38"/>
      <c r="T256" s="38"/>
      <c r="U256" s="38"/>
      <c r="V256" s="38"/>
      <c r="W256" s="37"/>
      <c r="X256" s="37"/>
    </row>
    <row r="257" spans="2:24" ht="14">
      <c r="B257" s="41"/>
      <c r="C257" s="41"/>
      <c r="D257" s="41"/>
      <c r="E257" s="41"/>
      <c r="Q257" s="37"/>
      <c r="S257" s="38"/>
      <c r="T257" s="38"/>
      <c r="U257" s="38"/>
      <c r="V257" s="38"/>
      <c r="W257" s="37"/>
      <c r="X257" s="37"/>
    </row>
    <row r="258" spans="2:24" ht="14">
      <c r="B258" s="41"/>
      <c r="C258" s="41"/>
      <c r="D258" s="41"/>
      <c r="E258" s="41"/>
      <c r="Q258" s="37"/>
      <c r="S258" s="38"/>
      <c r="T258" s="38"/>
      <c r="U258" s="38"/>
      <c r="V258" s="38"/>
      <c r="W258" s="37"/>
      <c r="X258" s="37"/>
    </row>
    <row r="259" spans="2:24" ht="14">
      <c r="B259" s="41"/>
      <c r="C259" s="41"/>
      <c r="D259" s="41"/>
      <c r="E259" s="41"/>
      <c r="Q259" s="37"/>
      <c r="S259" s="38"/>
      <c r="T259" s="38"/>
      <c r="U259" s="38"/>
      <c r="V259" s="38"/>
      <c r="W259" s="37"/>
      <c r="X259" s="37"/>
    </row>
    <row r="260" spans="2:24" ht="14">
      <c r="B260" s="41"/>
      <c r="C260" s="41"/>
      <c r="D260" s="41"/>
      <c r="E260" s="41"/>
      <c r="Q260" s="37"/>
      <c r="S260" s="38"/>
      <c r="T260" s="38"/>
      <c r="U260" s="38"/>
      <c r="V260" s="38"/>
      <c r="W260" s="37"/>
      <c r="X260" s="37"/>
    </row>
    <row r="261" spans="2:24" ht="14">
      <c r="B261" s="41"/>
      <c r="C261" s="41"/>
      <c r="D261" s="41"/>
      <c r="E261" s="41"/>
      <c r="Q261" s="37"/>
      <c r="S261" s="38"/>
      <c r="T261" s="38"/>
      <c r="U261" s="38"/>
      <c r="V261" s="38"/>
      <c r="W261" s="37"/>
      <c r="X261" s="37"/>
    </row>
    <row r="262" spans="2:24" ht="14">
      <c r="B262" s="41"/>
      <c r="C262" s="41"/>
      <c r="D262" s="41"/>
      <c r="E262" s="41"/>
      <c r="Q262" s="37"/>
      <c r="S262" s="38"/>
      <c r="T262" s="38"/>
      <c r="U262" s="38"/>
      <c r="V262" s="38"/>
      <c r="W262" s="37"/>
      <c r="X262" s="37"/>
    </row>
    <row r="263" spans="2:24" ht="14">
      <c r="B263" s="41"/>
      <c r="C263" s="41"/>
      <c r="D263" s="41"/>
      <c r="E263" s="41"/>
      <c r="Q263" s="37"/>
      <c r="S263" s="38"/>
      <c r="T263" s="38"/>
      <c r="U263" s="38"/>
      <c r="V263" s="38"/>
      <c r="W263" s="37"/>
      <c r="X263" s="37"/>
    </row>
    <row r="264" spans="2:24" ht="14">
      <c r="B264" s="41"/>
      <c r="C264" s="41"/>
      <c r="D264" s="41"/>
      <c r="E264" s="41"/>
      <c r="Q264" s="37"/>
      <c r="S264" s="38"/>
      <c r="T264" s="38"/>
      <c r="U264" s="38"/>
      <c r="V264" s="38"/>
      <c r="W264" s="37"/>
      <c r="X264" s="37"/>
    </row>
    <row r="265" spans="2:24" ht="14">
      <c r="B265" s="41"/>
      <c r="C265" s="41"/>
      <c r="D265" s="41"/>
      <c r="E265" s="41"/>
      <c r="Q265" s="37"/>
      <c r="S265" s="38"/>
      <c r="T265" s="38"/>
      <c r="U265" s="38"/>
      <c r="V265" s="38"/>
      <c r="W265" s="37"/>
      <c r="X265" s="37"/>
    </row>
    <row r="266" spans="2:24" ht="14">
      <c r="B266" s="41"/>
      <c r="C266" s="41"/>
      <c r="D266" s="41"/>
      <c r="E266" s="41"/>
      <c r="Q266" s="37"/>
      <c r="S266" s="38"/>
      <c r="T266" s="38"/>
      <c r="U266" s="38"/>
      <c r="V266" s="38"/>
      <c r="W266" s="37"/>
      <c r="X266" s="37"/>
    </row>
    <row r="267" spans="2:24" ht="14">
      <c r="B267" s="41"/>
      <c r="C267" s="41"/>
      <c r="D267" s="41"/>
      <c r="E267" s="41"/>
      <c r="Q267" s="37"/>
      <c r="S267" s="38"/>
      <c r="T267" s="38"/>
      <c r="U267" s="38"/>
      <c r="V267" s="38"/>
      <c r="W267" s="37"/>
      <c r="X267" s="37"/>
    </row>
    <row r="268" spans="2:24" ht="14">
      <c r="B268" s="41"/>
      <c r="C268" s="41"/>
      <c r="D268" s="41"/>
      <c r="E268" s="41"/>
      <c r="Q268" s="37"/>
      <c r="S268" s="38"/>
      <c r="T268" s="38"/>
      <c r="U268" s="38"/>
      <c r="V268" s="38"/>
      <c r="W268" s="37"/>
      <c r="X268" s="37"/>
    </row>
    <row r="269" spans="2:24" ht="14">
      <c r="B269" s="41"/>
      <c r="C269" s="41"/>
      <c r="D269" s="41"/>
      <c r="E269" s="41"/>
      <c r="Q269" s="37"/>
      <c r="S269" s="38"/>
      <c r="T269" s="38"/>
      <c r="U269" s="38"/>
      <c r="V269" s="38"/>
      <c r="W269" s="37"/>
      <c r="X269" s="37"/>
    </row>
    <row r="270" spans="2:24" ht="14">
      <c r="B270" s="41"/>
      <c r="C270" s="41"/>
      <c r="D270" s="41"/>
      <c r="E270" s="41"/>
      <c r="Q270" s="37"/>
      <c r="S270" s="38"/>
      <c r="T270" s="38"/>
      <c r="U270" s="38"/>
      <c r="V270" s="38"/>
      <c r="W270" s="37"/>
      <c r="X270" s="37"/>
    </row>
    <row r="271" spans="2:24" ht="14">
      <c r="B271" s="41"/>
      <c r="C271" s="41"/>
      <c r="D271" s="41"/>
      <c r="E271" s="41"/>
      <c r="Q271" s="37"/>
      <c r="S271" s="38"/>
      <c r="T271" s="38"/>
      <c r="U271" s="38"/>
      <c r="V271" s="38"/>
      <c r="W271" s="37"/>
      <c r="X271" s="37"/>
    </row>
    <row r="272" spans="2:24" ht="14">
      <c r="B272" s="41"/>
      <c r="C272" s="41"/>
      <c r="D272" s="41"/>
      <c r="E272" s="41"/>
      <c r="Q272" s="37"/>
      <c r="S272" s="38"/>
      <c r="T272" s="38"/>
      <c r="U272" s="38"/>
      <c r="V272" s="38"/>
      <c r="W272" s="37"/>
      <c r="X272" s="37"/>
    </row>
    <row r="273" spans="2:24" ht="14">
      <c r="B273" s="41"/>
      <c r="C273" s="41"/>
      <c r="D273" s="41"/>
      <c r="E273" s="41"/>
      <c r="Q273" s="37"/>
      <c r="S273" s="38"/>
      <c r="T273" s="38"/>
      <c r="U273" s="38"/>
      <c r="V273" s="38"/>
      <c r="W273" s="37"/>
      <c r="X273" s="37"/>
    </row>
    <row r="274" spans="2:24" ht="14">
      <c r="B274" s="41"/>
      <c r="C274" s="41"/>
      <c r="D274" s="41"/>
      <c r="E274" s="41"/>
      <c r="Q274" s="37"/>
      <c r="S274" s="38"/>
      <c r="T274" s="38"/>
      <c r="U274" s="38"/>
      <c r="V274" s="38"/>
      <c r="W274" s="37"/>
      <c r="X274" s="37"/>
    </row>
    <row r="275" spans="2:24" ht="14">
      <c r="B275" s="41"/>
      <c r="C275" s="41"/>
      <c r="D275" s="41"/>
      <c r="E275" s="41"/>
      <c r="Q275" s="37"/>
      <c r="S275" s="38"/>
      <c r="T275" s="38"/>
      <c r="U275" s="38"/>
      <c r="V275" s="38"/>
      <c r="W275" s="37"/>
      <c r="X275" s="37"/>
    </row>
    <row r="276" spans="2:24" ht="14">
      <c r="B276" s="41"/>
      <c r="C276" s="41"/>
      <c r="D276" s="41"/>
      <c r="E276" s="41"/>
      <c r="Q276" s="37"/>
      <c r="S276" s="38"/>
      <c r="T276" s="38"/>
      <c r="U276" s="38"/>
      <c r="V276" s="38"/>
      <c r="W276" s="37"/>
      <c r="X276" s="37"/>
    </row>
    <row r="277" spans="2:24" ht="14">
      <c r="B277" s="41"/>
      <c r="C277" s="41"/>
      <c r="D277" s="41"/>
      <c r="E277" s="41"/>
      <c r="Q277" s="37"/>
      <c r="S277" s="38"/>
      <c r="T277" s="38"/>
      <c r="U277" s="38"/>
      <c r="V277" s="38"/>
      <c r="W277" s="37"/>
      <c r="X277" s="37"/>
    </row>
    <row r="278" spans="2:24" ht="14">
      <c r="B278" s="41"/>
      <c r="C278" s="41"/>
      <c r="D278" s="41"/>
      <c r="E278" s="41"/>
      <c r="Q278" s="37"/>
      <c r="S278" s="38"/>
      <c r="T278" s="38"/>
      <c r="U278" s="38"/>
      <c r="V278" s="38"/>
      <c r="W278" s="37"/>
      <c r="X278" s="37"/>
    </row>
    <row r="279" spans="2:24" ht="14">
      <c r="B279" s="41"/>
      <c r="C279" s="41"/>
      <c r="D279" s="41"/>
      <c r="E279" s="41"/>
      <c r="Q279" s="37"/>
      <c r="S279" s="38"/>
      <c r="T279" s="38"/>
      <c r="U279" s="38"/>
      <c r="V279" s="38"/>
      <c r="W279" s="37"/>
      <c r="X279" s="37"/>
    </row>
    <row r="280" spans="2:24" ht="14">
      <c r="B280" s="41"/>
      <c r="C280" s="41"/>
      <c r="D280" s="41"/>
      <c r="E280" s="41"/>
      <c r="Q280" s="37"/>
      <c r="S280" s="38"/>
      <c r="T280" s="38"/>
      <c r="U280" s="38"/>
      <c r="V280" s="38"/>
      <c r="W280" s="37"/>
      <c r="X280" s="37"/>
    </row>
    <row r="281" spans="2:24" ht="14">
      <c r="B281" s="41"/>
      <c r="C281" s="41"/>
      <c r="D281" s="41"/>
      <c r="E281" s="41"/>
      <c r="Q281" s="37"/>
      <c r="S281" s="38"/>
      <c r="T281" s="38"/>
      <c r="U281" s="38"/>
      <c r="V281" s="38"/>
      <c r="W281" s="37"/>
      <c r="X281" s="37"/>
    </row>
    <row r="282" spans="2:24" ht="14">
      <c r="B282" s="41"/>
      <c r="C282" s="41"/>
      <c r="D282" s="41"/>
      <c r="E282" s="41"/>
      <c r="Q282" s="37"/>
      <c r="S282" s="38"/>
      <c r="T282" s="38"/>
      <c r="U282" s="38"/>
      <c r="V282" s="38"/>
      <c r="W282" s="37"/>
      <c r="X282" s="37"/>
    </row>
    <row r="283" spans="2:24" ht="14">
      <c r="B283" s="41"/>
      <c r="C283" s="41"/>
      <c r="D283" s="41"/>
      <c r="E283" s="41"/>
      <c r="Q283" s="37"/>
      <c r="S283" s="38"/>
      <c r="T283" s="38"/>
      <c r="U283" s="38"/>
      <c r="V283" s="38"/>
      <c r="W283" s="37"/>
      <c r="X283" s="37"/>
    </row>
    <row r="284" spans="2:24" ht="14">
      <c r="B284" s="41"/>
      <c r="C284" s="41"/>
      <c r="D284" s="41"/>
      <c r="E284" s="41"/>
      <c r="Q284" s="37"/>
      <c r="S284" s="38"/>
      <c r="T284" s="38"/>
      <c r="U284" s="38"/>
      <c r="V284" s="38"/>
      <c r="W284" s="37"/>
      <c r="X284" s="37"/>
    </row>
    <row r="285" spans="2:24" ht="14">
      <c r="B285" s="41"/>
      <c r="C285" s="41"/>
      <c r="D285" s="41"/>
      <c r="E285" s="41"/>
      <c r="Q285" s="37"/>
      <c r="S285" s="38"/>
      <c r="T285" s="38"/>
      <c r="U285" s="38"/>
      <c r="V285" s="38"/>
      <c r="W285" s="37"/>
      <c r="X285" s="37"/>
    </row>
    <row r="286" spans="2:24" ht="14">
      <c r="B286" s="41"/>
      <c r="C286" s="41"/>
      <c r="D286" s="41"/>
      <c r="E286" s="41"/>
      <c r="Q286" s="37"/>
      <c r="S286" s="38"/>
      <c r="T286" s="38"/>
      <c r="U286" s="38"/>
      <c r="V286" s="38"/>
      <c r="W286" s="37"/>
      <c r="X286" s="37"/>
    </row>
    <row r="287" spans="2:24" ht="14">
      <c r="B287" s="41"/>
      <c r="C287" s="41"/>
      <c r="D287" s="41"/>
      <c r="E287" s="41"/>
      <c r="Q287" s="37"/>
      <c r="S287" s="38"/>
      <c r="T287" s="38"/>
      <c r="U287" s="38"/>
      <c r="V287" s="38"/>
      <c r="W287" s="37"/>
      <c r="X287" s="37"/>
    </row>
    <row r="288" spans="2:24" ht="14">
      <c r="B288" s="41"/>
      <c r="C288" s="41"/>
      <c r="D288" s="41"/>
      <c r="E288" s="41"/>
      <c r="Q288" s="37"/>
      <c r="S288" s="38"/>
      <c r="T288" s="38"/>
      <c r="U288" s="38"/>
      <c r="V288" s="38"/>
      <c r="W288" s="37"/>
      <c r="X288" s="37"/>
    </row>
    <row r="289" spans="2:24" ht="14">
      <c r="B289" s="41"/>
      <c r="C289" s="41"/>
      <c r="D289" s="41"/>
      <c r="E289" s="41"/>
      <c r="Q289" s="37"/>
      <c r="S289" s="38"/>
      <c r="T289" s="38"/>
      <c r="U289" s="38"/>
      <c r="V289" s="38"/>
      <c r="W289" s="37"/>
      <c r="X289" s="37"/>
    </row>
    <row r="290" spans="2:24" ht="14">
      <c r="B290" s="41"/>
      <c r="C290" s="41"/>
      <c r="D290" s="41"/>
      <c r="E290" s="41"/>
      <c r="Q290" s="37"/>
      <c r="S290" s="38"/>
      <c r="T290" s="38"/>
      <c r="U290" s="38"/>
      <c r="V290" s="38"/>
      <c r="W290" s="37"/>
      <c r="X290" s="37"/>
    </row>
    <row r="291" spans="2:24" ht="14">
      <c r="B291" s="41"/>
      <c r="C291" s="41"/>
      <c r="D291" s="41"/>
      <c r="E291" s="41"/>
      <c r="Q291" s="37"/>
      <c r="S291" s="38"/>
      <c r="T291" s="38"/>
      <c r="U291" s="38"/>
      <c r="V291" s="38"/>
      <c r="W291" s="37"/>
      <c r="X291" s="37"/>
    </row>
    <row r="292" spans="2:24" ht="14">
      <c r="B292" s="41"/>
      <c r="C292" s="41"/>
      <c r="D292" s="41"/>
      <c r="E292" s="41"/>
      <c r="Q292" s="37"/>
      <c r="S292" s="38"/>
      <c r="T292" s="38"/>
      <c r="U292" s="38"/>
      <c r="V292" s="38"/>
      <c r="W292" s="37"/>
      <c r="X292" s="37"/>
    </row>
    <row r="293" spans="2:24" ht="14">
      <c r="B293" s="41"/>
      <c r="C293" s="41"/>
      <c r="D293" s="41"/>
      <c r="E293" s="41"/>
      <c r="Q293" s="37"/>
      <c r="S293" s="38"/>
      <c r="T293" s="38"/>
      <c r="U293" s="38"/>
      <c r="V293" s="38"/>
      <c r="W293" s="37"/>
      <c r="X293" s="37"/>
    </row>
    <row r="294" spans="2:24" ht="14">
      <c r="B294" s="41"/>
      <c r="C294" s="41"/>
      <c r="D294" s="41"/>
      <c r="E294" s="41"/>
      <c r="Q294" s="37"/>
      <c r="S294" s="38"/>
      <c r="T294" s="38"/>
      <c r="U294" s="38"/>
      <c r="V294" s="38"/>
      <c r="W294" s="37"/>
      <c r="X294" s="37"/>
    </row>
    <row r="295" spans="2:24" ht="14">
      <c r="B295" s="41"/>
      <c r="C295" s="41"/>
      <c r="D295" s="41"/>
      <c r="E295" s="41"/>
      <c r="Q295" s="37"/>
      <c r="S295" s="38"/>
      <c r="T295" s="38"/>
      <c r="U295" s="38"/>
      <c r="V295" s="38"/>
      <c r="W295" s="37"/>
      <c r="X295" s="37"/>
    </row>
    <row r="296" spans="2:24" ht="14">
      <c r="B296" s="41"/>
      <c r="C296" s="41"/>
      <c r="D296" s="41"/>
      <c r="E296" s="41"/>
      <c r="Q296" s="37"/>
      <c r="S296" s="38"/>
      <c r="T296" s="38"/>
      <c r="U296" s="38"/>
      <c r="V296" s="38"/>
      <c r="W296" s="37"/>
      <c r="X296" s="37"/>
    </row>
    <row r="297" spans="2:24" ht="14">
      <c r="B297" s="41"/>
      <c r="C297" s="41"/>
      <c r="D297" s="41"/>
      <c r="E297" s="41"/>
      <c r="Q297" s="37"/>
      <c r="S297" s="38"/>
      <c r="T297" s="38"/>
      <c r="U297" s="38"/>
      <c r="V297" s="38"/>
      <c r="W297" s="37"/>
      <c r="X297" s="37"/>
    </row>
    <row r="298" spans="2:24" ht="14">
      <c r="B298" s="41"/>
      <c r="C298" s="41"/>
      <c r="D298" s="41"/>
      <c r="E298" s="41"/>
      <c r="Q298" s="37"/>
      <c r="S298" s="38"/>
      <c r="T298" s="38"/>
      <c r="U298" s="38"/>
      <c r="V298" s="38"/>
      <c r="W298" s="37"/>
      <c r="X298" s="37"/>
    </row>
    <row r="299" spans="2:24" ht="14">
      <c r="B299" s="41"/>
      <c r="C299" s="41"/>
      <c r="D299" s="41"/>
      <c r="E299" s="41"/>
      <c r="Q299" s="37"/>
      <c r="S299" s="38"/>
      <c r="T299" s="38"/>
      <c r="U299" s="38"/>
      <c r="V299" s="38"/>
      <c r="W299" s="37"/>
      <c r="X299" s="37"/>
    </row>
    <row r="300" spans="2:24" ht="14">
      <c r="B300" s="41"/>
      <c r="C300" s="41"/>
      <c r="D300" s="41"/>
      <c r="E300" s="41"/>
      <c r="Q300" s="37"/>
      <c r="S300" s="38"/>
      <c r="T300" s="38"/>
      <c r="U300" s="38"/>
      <c r="V300" s="38"/>
      <c r="W300" s="37"/>
      <c r="X300" s="37"/>
    </row>
    <row r="301" spans="2:24" ht="14">
      <c r="B301" s="41"/>
      <c r="C301" s="41"/>
      <c r="D301" s="41"/>
      <c r="E301" s="41"/>
      <c r="Q301" s="37"/>
      <c r="S301" s="38"/>
      <c r="T301" s="38"/>
      <c r="U301" s="38"/>
      <c r="V301" s="38"/>
      <c r="W301" s="37"/>
      <c r="X301" s="37"/>
    </row>
    <row r="302" spans="2:24" ht="14">
      <c r="B302" s="41"/>
      <c r="C302" s="41"/>
      <c r="D302" s="41"/>
      <c r="E302" s="41"/>
      <c r="Q302" s="37"/>
      <c r="S302" s="38"/>
      <c r="T302" s="38"/>
      <c r="U302" s="38"/>
      <c r="V302" s="38"/>
      <c r="W302" s="37"/>
      <c r="X302" s="37"/>
    </row>
    <row r="303" spans="2:24" ht="14">
      <c r="B303" s="41"/>
      <c r="C303" s="41"/>
      <c r="D303" s="41"/>
      <c r="E303" s="41"/>
      <c r="Q303" s="37"/>
      <c r="S303" s="38"/>
      <c r="T303" s="38"/>
      <c r="U303" s="38"/>
      <c r="V303" s="38"/>
      <c r="W303" s="37"/>
      <c r="X303" s="37"/>
    </row>
    <row r="304" spans="2:24" ht="14">
      <c r="B304" s="41"/>
      <c r="C304" s="41"/>
      <c r="D304" s="41"/>
      <c r="E304" s="41"/>
      <c r="Q304" s="37"/>
      <c r="S304" s="38"/>
      <c r="T304" s="38"/>
      <c r="U304" s="38"/>
      <c r="V304" s="38"/>
      <c r="W304" s="37"/>
      <c r="X304" s="37"/>
    </row>
    <row r="305" spans="2:24" ht="14">
      <c r="B305" s="41"/>
      <c r="C305" s="41"/>
      <c r="D305" s="41"/>
      <c r="E305" s="41"/>
      <c r="Q305" s="37"/>
      <c r="S305" s="38"/>
      <c r="T305" s="38"/>
      <c r="U305" s="38"/>
      <c r="V305" s="38"/>
      <c r="W305" s="37"/>
      <c r="X305" s="37"/>
    </row>
    <row r="306" spans="2:24" ht="14">
      <c r="B306" s="41"/>
      <c r="C306" s="41"/>
      <c r="D306" s="41"/>
      <c r="E306" s="41"/>
      <c r="Q306" s="37"/>
      <c r="S306" s="38"/>
      <c r="T306" s="38"/>
      <c r="U306" s="38"/>
      <c r="V306" s="38"/>
      <c r="W306" s="37"/>
      <c r="X306" s="37"/>
    </row>
    <row r="307" spans="2:24" ht="14">
      <c r="B307" s="41"/>
      <c r="C307" s="41"/>
      <c r="D307" s="41"/>
      <c r="E307" s="41"/>
      <c r="Q307" s="37"/>
      <c r="S307" s="38"/>
      <c r="T307" s="38"/>
      <c r="U307" s="38"/>
      <c r="V307" s="38"/>
      <c r="W307" s="37"/>
      <c r="X307" s="37"/>
    </row>
    <row r="308" spans="2:24" ht="14">
      <c r="B308" s="41"/>
      <c r="C308" s="41"/>
      <c r="D308" s="41"/>
      <c r="E308" s="41"/>
      <c r="Q308" s="37"/>
      <c r="S308" s="38"/>
      <c r="T308" s="38"/>
      <c r="U308" s="38"/>
      <c r="V308" s="38"/>
      <c r="W308" s="37"/>
      <c r="X308" s="37"/>
    </row>
    <row r="309" spans="2:24" ht="14">
      <c r="B309" s="41"/>
      <c r="C309" s="41"/>
      <c r="D309" s="41"/>
      <c r="E309" s="41"/>
      <c r="Q309" s="37"/>
      <c r="S309" s="38"/>
      <c r="T309" s="38"/>
      <c r="U309" s="38"/>
      <c r="V309" s="38"/>
      <c r="W309" s="37"/>
      <c r="X309" s="37"/>
    </row>
    <row r="310" spans="2:24" ht="14">
      <c r="B310" s="41"/>
      <c r="C310" s="41"/>
      <c r="D310" s="41"/>
      <c r="E310" s="41"/>
      <c r="Q310" s="37"/>
      <c r="S310" s="38"/>
      <c r="T310" s="38"/>
      <c r="U310" s="38"/>
      <c r="V310" s="38"/>
      <c r="W310" s="37"/>
      <c r="X310" s="37"/>
    </row>
    <row r="311" spans="2:24" ht="14">
      <c r="B311" s="41"/>
      <c r="C311" s="41"/>
      <c r="D311" s="41"/>
      <c r="E311" s="41"/>
      <c r="Q311" s="37"/>
      <c r="S311" s="38"/>
      <c r="T311" s="38"/>
      <c r="U311" s="38"/>
      <c r="V311" s="38"/>
      <c r="W311" s="37"/>
      <c r="X311" s="37"/>
    </row>
    <row r="312" spans="2:24" ht="14">
      <c r="B312" s="41"/>
      <c r="C312" s="41"/>
      <c r="D312" s="41"/>
      <c r="E312" s="41"/>
      <c r="Q312" s="37"/>
      <c r="S312" s="38"/>
      <c r="T312" s="38"/>
      <c r="U312" s="38"/>
      <c r="V312" s="38"/>
      <c r="W312" s="37"/>
      <c r="X312" s="37"/>
    </row>
    <row r="313" spans="2:24" ht="14">
      <c r="B313" s="41"/>
      <c r="C313" s="41"/>
      <c r="D313" s="41"/>
      <c r="E313" s="41"/>
      <c r="Q313" s="37"/>
      <c r="S313" s="38"/>
      <c r="T313" s="38"/>
      <c r="U313" s="38"/>
      <c r="V313" s="38"/>
      <c r="W313" s="37"/>
      <c r="X313" s="37"/>
    </row>
    <row r="314" spans="2:24" ht="14">
      <c r="B314" s="41"/>
      <c r="C314" s="41"/>
      <c r="D314" s="41"/>
      <c r="E314" s="41"/>
      <c r="Q314" s="37"/>
      <c r="S314" s="38"/>
      <c r="T314" s="38"/>
      <c r="U314" s="38"/>
      <c r="V314" s="38"/>
      <c r="W314" s="37"/>
      <c r="X314" s="37"/>
    </row>
    <row r="315" spans="2:24" ht="14">
      <c r="B315" s="41"/>
      <c r="C315" s="41"/>
      <c r="D315" s="41"/>
      <c r="E315" s="41"/>
      <c r="Q315" s="37"/>
      <c r="S315" s="38"/>
      <c r="T315" s="38"/>
      <c r="U315" s="38"/>
      <c r="V315" s="38"/>
      <c r="W315" s="37"/>
      <c r="X315" s="37"/>
    </row>
    <row r="316" spans="2:24" ht="14">
      <c r="B316" s="41"/>
      <c r="C316" s="41"/>
      <c r="D316" s="41"/>
      <c r="E316" s="41"/>
      <c r="Q316" s="37"/>
      <c r="S316" s="38"/>
      <c r="T316" s="38"/>
      <c r="U316" s="38"/>
      <c r="V316" s="38"/>
      <c r="W316" s="37"/>
      <c r="X316" s="37"/>
    </row>
    <row r="317" spans="2:24" ht="14">
      <c r="B317" s="41"/>
      <c r="C317" s="41"/>
      <c r="D317" s="41"/>
      <c r="E317" s="41"/>
      <c r="Q317" s="37"/>
      <c r="S317" s="38"/>
      <c r="T317" s="38"/>
      <c r="U317" s="38"/>
      <c r="V317" s="38"/>
      <c r="W317" s="37"/>
      <c r="X317" s="37"/>
    </row>
    <row r="318" spans="2:24" ht="14">
      <c r="B318" s="41"/>
      <c r="C318" s="41"/>
      <c r="D318" s="41"/>
      <c r="E318" s="41"/>
      <c r="Q318" s="37"/>
      <c r="S318" s="38"/>
      <c r="T318" s="38"/>
      <c r="U318" s="38"/>
      <c r="V318" s="38"/>
      <c r="W318" s="37"/>
      <c r="X318" s="37"/>
    </row>
    <row r="319" spans="2:24" ht="14">
      <c r="B319" s="41"/>
      <c r="C319" s="41"/>
      <c r="D319" s="41"/>
      <c r="E319" s="41"/>
      <c r="Q319" s="37"/>
      <c r="S319" s="38"/>
      <c r="T319" s="38"/>
      <c r="U319" s="38"/>
      <c r="V319" s="38"/>
      <c r="W319" s="37"/>
      <c r="X319" s="37"/>
    </row>
    <row r="320" spans="2:24" ht="14">
      <c r="B320" s="41"/>
      <c r="C320" s="41"/>
      <c r="D320" s="41"/>
      <c r="E320" s="41"/>
      <c r="Q320" s="37"/>
      <c r="S320" s="38"/>
      <c r="T320" s="38"/>
      <c r="U320" s="38"/>
      <c r="V320" s="38"/>
      <c r="W320" s="37"/>
      <c r="X320" s="37"/>
    </row>
    <row r="321" spans="2:24" ht="14">
      <c r="B321" s="41"/>
      <c r="C321" s="41"/>
      <c r="D321" s="41"/>
      <c r="E321" s="41"/>
      <c r="Q321" s="37"/>
      <c r="S321" s="38"/>
      <c r="T321" s="38"/>
      <c r="U321" s="38"/>
      <c r="V321" s="38"/>
      <c r="W321" s="37"/>
      <c r="X321" s="37"/>
    </row>
    <row r="322" spans="2:24" ht="14">
      <c r="B322" s="41"/>
      <c r="C322" s="41"/>
      <c r="D322" s="41"/>
      <c r="E322" s="41"/>
      <c r="Q322" s="37"/>
      <c r="S322" s="38"/>
      <c r="T322" s="38"/>
      <c r="U322" s="38"/>
      <c r="V322" s="38"/>
      <c r="W322" s="37"/>
      <c r="X322" s="37"/>
    </row>
    <row r="323" spans="2:24" ht="14">
      <c r="B323" s="41"/>
      <c r="C323" s="41"/>
      <c r="D323" s="41"/>
      <c r="E323" s="41"/>
      <c r="Q323" s="37"/>
      <c r="S323" s="38"/>
      <c r="T323" s="38"/>
      <c r="U323" s="38"/>
      <c r="V323" s="38"/>
      <c r="W323" s="37"/>
      <c r="X323" s="37"/>
    </row>
    <row r="324" spans="2:24" ht="14">
      <c r="B324" s="41"/>
      <c r="C324" s="41"/>
      <c r="D324" s="41"/>
      <c r="E324" s="41"/>
      <c r="Q324" s="37"/>
      <c r="S324" s="38"/>
      <c r="T324" s="38"/>
      <c r="U324" s="38"/>
      <c r="V324" s="38"/>
      <c r="W324" s="37"/>
      <c r="X324" s="37"/>
    </row>
    <row r="325" spans="2:24" ht="14">
      <c r="B325" s="41"/>
      <c r="C325" s="41"/>
      <c r="D325" s="41"/>
      <c r="E325" s="41"/>
      <c r="Q325" s="37"/>
      <c r="S325" s="38"/>
      <c r="T325" s="38"/>
      <c r="U325" s="38"/>
      <c r="V325" s="38"/>
      <c r="W325" s="37"/>
      <c r="X325" s="37"/>
    </row>
    <row r="326" spans="2:24" ht="14">
      <c r="B326" s="41"/>
      <c r="C326" s="41"/>
      <c r="D326" s="41"/>
      <c r="E326" s="41"/>
      <c r="Q326" s="37"/>
      <c r="S326" s="38"/>
      <c r="T326" s="38"/>
      <c r="U326" s="38"/>
      <c r="V326" s="38"/>
      <c r="W326" s="37"/>
      <c r="X326" s="37"/>
    </row>
    <row r="327" spans="2:24" ht="14">
      <c r="B327" s="41"/>
      <c r="C327" s="41"/>
      <c r="D327" s="41"/>
      <c r="E327" s="41"/>
      <c r="Q327" s="37"/>
      <c r="S327" s="38"/>
      <c r="T327" s="38"/>
      <c r="U327" s="38"/>
      <c r="V327" s="38"/>
      <c r="W327" s="37"/>
      <c r="X327" s="37"/>
    </row>
    <row r="328" spans="2:24" ht="14">
      <c r="B328" s="41"/>
      <c r="C328" s="41"/>
      <c r="D328" s="41"/>
      <c r="E328" s="41"/>
      <c r="Q328" s="37"/>
      <c r="S328" s="38"/>
      <c r="T328" s="38"/>
      <c r="U328" s="38"/>
      <c r="V328" s="38"/>
      <c r="W328" s="37"/>
      <c r="X328" s="37"/>
    </row>
    <row r="329" spans="2:24" ht="14">
      <c r="B329" s="41"/>
      <c r="C329" s="41"/>
      <c r="D329" s="41"/>
      <c r="E329" s="41"/>
      <c r="Q329" s="37"/>
      <c r="S329" s="38"/>
      <c r="T329" s="38"/>
      <c r="U329" s="38"/>
      <c r="V329" s="38"/>
      <c r="W329" s="37"/>
      <c r="X329" s="37"/>
    </row>
    <row r="330" spans="2:24" ht="14">
      <c r="B330" s="41"/>
      <c r="C330" s="41"/>
      <c r="D330" s="41"/>
      <c r="E330" s="41"/>
      <c r="Q330" s="37"/>
      <c r="S330" s="38"/>
      <c r="T330" s="38"/>
      <c r="U330" s="38"/>
      <c r="V330" s="38"/>
      <c r="W330" s="37"/>
      <c r="X330" s="37"/>
    </row>
    <row r="331" spans="2:24" ht="14">
      <c r="B331" s="41"/>
      <c r="C331" s="41"/>
      <c r="D331" s="41"/>
      <c r="E331" s="41"/>
      <c r="Q331" s="37"/>
      <c r="S331" s="38"/>
      <c r="T331" s="38"/>
      <c r="U331" s="38"/>
      <c r="V331" s="38"/>
      <c r="W331" s="37"/>
      <c r="X331" s="37"/>
    </row>
    <row r="332" spans="2:24" ht="14">
      <c r="B332" s="41"/>
      <c r="C332" s="41"/>
      <c r="D332" s="41"/>
      <c r="E332" s="41"/>
      <c r="Q332" s="37"/>
      <c r="S332" s="38"/>
      <c r="T332" s="38"/>
      <c r="U332" s="38"/>
      <c r="V332" s="38"/>
      <c r="W332" s="37"/>
      <c r="X332" s="37"/>
    </row>
    <row r="333" spans="2:24" ht="14">
      <c r="B333" s="41"/>
      <c r="C333" s="41"/>
      <c r="D333" s="41"/>
      <c r="E333" s="41"/>
      <c r="Q333" s="37"/>
      <c r="S333" s="38"/>
      <c r="T333" s="38"/>
      <c r="U333" s="38"/>
      <c r="V333" s="38"/>
      <c r="W333" s="37"/>
      <c r="X333" s="37"/>
    </row>
    <row r="334" spans="2:24" ht="14">
      <c r="B334" s="41"/>
      <c r="C334" s="41"/>
      <c r="D334" s="41"/>
      <c r="E334" s="41"/>
      <c r="Q334" s="37"/>
      <c r="S334" s="38"/>
      <c r="T334" s="38"/>
      <c r="U334" s="38"/>
      <c r="V334" s="38"/>
      <c r="W334" s="37"/>
      <c r="X334" s="37"/>
    </row>
    <row r="335" spans="2:24" ht="14">
      <c r="B335" s="41"/>
      <c r="C335" s="41"/>
      <c r="D335" s="41"/>
      <c r="E335" s="41"/>
      <c r="Q335" s="37"/>
      <c r="S335" s="38"/>
      <c r="T335" s="38"/>
      <c r="U335" s="38"/>
      <c r="V335" s="38"/>
      <c r="W335" s="37"/>
      <c r="X335" s="37"/>
    </row>
    <row r="336" spans="2:24" ht="14">
      <c r="B336" s="41"/>
      <c r="C336" s="41"/>
      <c r="D336" s="41"/>
      <c r="E336" s="41"/>
      <c r="Q336" s="37"/>
      <c r="S336" s="38"/>
      <c r="T336" s="38"/>
      <c r="U336" s="38"/>
      <c r="V336" s="38"/>
      <c r="W336" s="37"/>
      <c r="X336" s="37"/>
    </row>
    <row r="337" spans="2:24" ht="14">
      <c r="B337" s="41"/>
      <c r="C337" s="41"/>
      <c r="D337" s="41"/>
      <c r="E337" s="41"/>
      <c r="Q337" s="37"/>
      <c r="S337" s="38"/>
      <c r="T337" s="38"/>
      <c r="U337" s="38"/>
      <c r="V337" s="38"/>
      <c r="W337" s="37"/>
      <c r="X337" s="37"/>
    </row>
    <row r="338" spans="2:24" ht="14">
      <c r="B338" s="41"/>
      <c r="C338" s="41"/>
      <c r="D338" s="41"/>
      <c r="E338" s="41"/>
      <c r="Q338" s="37"/>
      <c r="S338" s="38"/>
      <c r="T338" s="38"/>
      <c r="U338" s="38"/>
      <c r="V338" s="38"/>
      <c r="W338" s="37"/>
      <c r="X338" s="37"/>
    </row>
    <row r="339" spans="2:24" ht="14">
      <c r="B339" s="41"/>
      <c r="C339" s="41"/>
      <c r="D339" s="41"/>
      <c r="E339" s="41"/>
      <c r="Q339" s="37"/>
      <c r="S339" s="38"/>
      <c r="T339" s="38"/>
      <c r="U339" s="38"/>
      <c r="V339" s="38"/>
      <c r="W339" s="37"/>
      <c r="X339" s="37"/>
    </row>
    <row r="340" spans="2:24" ht="14">
      <c r="B340" s="41"/>
      <c r="C340" s="41"/>
      <c r="D340" s="41"/>
      <c r="E340" s="41"/>
      <c r="Q340" s="37"/>
      <c r="S340" s="38"/>
      <c r="T340" s="38"/>
      <c r="U340" s="38"/>
      <c r="V340" s="38"/>
      <c r="W340" s="37"/>
      <c r="X340" s="37"/>
    </row>
    <row r="341" spans="2:24" ht="14">
      <c r="B341" s="41"/>
      <c r="C341" s="41"/>
      <c r="D341" s="41"/>
      <c r="E341" s="41"/>
      <c r="Q341" s="37"/>
      <c r="S341" s="38"/>
      <c r="T341" s="38"/>
      <c r="U341" s="38"/>
      <c r="V341" s="38"/>
      <c r="W341" s="37"/>
      <c r="X341" s="37"/>
    </row>
    <row r="342" spans="2:24" ht="14">
      <c r="B342" s="41"/>
      <c r="C342" s="41"/>
      <c r="D342" s="41"/>
      <c r="E342" s="41"/>
      <c r="Q342" s="37"/>
      <c r="S342" s="38"/>
      <c r="T342" s="38"/>
      <c r="U342" s="38"/>
      <c r="V342" s="38"/>
      <c r="W342" s="37"/>
      <c r="X342" s="37"/>
    </row>
    <row r="343" spans="2:24" ht="14">
      <c r="B343" s="41"/>
      <c r="C343" s="41"/>
      <c r="D343" s="41"/>
      <c r="E343" s="41"/>
      <c r="Q343" s="37"/>
      <c r="S343" s="38"/>
      <c r="T343" s="38"/>
      <c r="U343" s="38"/>
      <c r="V343" s="38"/>
      <c r="W343" s="37"/>
      <c r="X343" s="37"/>
    </row>
    <row r="344" spans="2:24" ht="14">
      <c r="B344" s="41"/>
      <c r="C344" s="41"/>
      <c r="D344" s="41"/>
      <c r="E344" s="41"/>
      <c r="Q344" s="37"/>
      <c r="S344" s="38"/>
      <c r="T344" s="38"/>
      <c r="U344" s="38"/>
      <c r="V344" s="38"/>
      <c r="W344" s="37"/>
      <c r="X344" s="37"/>
    </row>
    <row r="345" spans="2:24" ht="14">
      <c r="B345" s="41"/>
      <c r="C345" s="41"/>
      <c r="D345" s="41"/>
      <c r="E345" s="41"/>
      <c r="Q345" s="37"/>
      <c r="S345" s="38"/>
      <c r="T345" s="38"/>
      <c r="U345" s="38"/>
      <c r="V345" s="38"/>
      <c r="W345" s="37"/>
      <c r="X345" s="37"/>
    </row>
    <row r="346" spans="2:24" ht="14">
      <c r="B346" s="41"/>
      <c r="C346" s="41"/>
      <c r="D346" s="41"/>
      <c r="E346" s="41"/>
      <c r="Q346" s="37"/>
      <c r="S346" s="38"/>
      <c r="T346" s="38"/>
      <c r="U346" s="38"/>
      <c r="V346" s="38"/>
      <c r="W346" s="37"/>
      <c r="X346" s="37"/>
    </row>
    <row r="347" spans="2:24" ht="14">
      <c r="B347" s="41"/>
      <c r="C347" s="41"/>
      <c r="D347" s="41"/>
      <c r="E347" s="41"/>
      <c r="Q347" s="37"/>
      <c r="S347" s="38"/>
      <c r="T347" s="38"/>
      <c r="U347" s="38"/>
      <c r="V347" s="38"/>
      <c r="W347" s="37"/>
      <c r="X347" s="37"/>
    </row>
    <row r="348" spans="2:24" ht="14">
      <c r="B348" s="41"/>
      <c r="C348" s="41"/>
      <c r="D348" s="41"/>
      <c r="E348" s="41"/>
      <c r="Q348" s="37"/>
      <c r="S348" s="38"/>
      <c r="T348" s="38"/>
      <c r="U348" s="38"/>
      <c r="V348" s="38"/>
      <c r="W348" s="37"/>
      <c r="X348" s="37"/>
    </row>
    <row r="349" spans="2:24" ht="14">
      <c r="B349" s="41"/>
      <c r="C349" s="41"/>
      <c r="D349" s="41"/>
      <c r="E349" s="41"/>
      <c r="Q349" s="37"/>
      <c r="S349" s="38"/>
      <c r="T349" s="38"/>
      <c r="U349" s="38"/>
      <c r="V349" s="38"/>
      <c r="W349" s="37"/>
      <c r="X349" s="37"/>
    </row>
    <row r="350" spans="2:24" ht="14">
      <c r="B350" s="41"/>
      <c r="C350" s="41"/>
      <c r="D350" s="41"/>
      <c r="E350" s="41"/>
      <c r="Q350" s="37"/>
      <c r="S350" s="38"/>
      <c r="T350" s="38"/>
      <c r="U350" s="38"/>
      <c r="V350" s="38"/>
      <c r="W350" s="37"/>
      <c r="X350" s="37"/>
    </row>
    <row r="351" spans="2:24" ht="14">
      <c r="B351" s="41"/>
      <c r="C351" s="41"/>
      <c r="D351" s="41"/>
      <c r="E351" s="41"/>
      <c r="Q351" s="37"/>
      <c r="S351" s="38"/>
      <c r="T351" s="38"/>
      <c r="U351" s="38"/>
      <c r="V351" s="38"/>
      <c r="W351" s="37"/>
      <c r="X351" s="37"/>
    </row>
    <row r="352" spans="2:24" ht="14">
      <c r="B352" s="41"/>
      <c r="C352" s="41"/>
      <c r="D352" s="41"/>
      <c r="E352" s="41"/>
      <c r="Q352" s="37"/>
      <c r="S352" s="38"/>
      <c r="T352" s="38"/>
      <c r="U352" s="38"/>
      <c r="V352" s="38"/>
      <c r="W352" s="37"/>
      <c r="X352" s="37"/>
    </row>
    <row r="353" spans="2:24" ht="14">
      <c r="B353" s="41"/>
      <c r="C353" s="41"/>
      <c r="D353" s="41"/>
      <c r="E353" s="41"/>
      <c r="Q353" s="37"/>
      <c r="S353" s="38"/>
      <c r="T353" s="38"/>
      <c r="U353" s="38"/>
      <c r="V353" s="38"/>
      <c r="W353" s="37"/>
      <c r="X353" s="37"/>
    </row>
    <row r="354" spans="2:24" ht="14">
      <c r="B354" s="41"/>
      <c r="C354" s="41"/>
      <c r="D354" s="41"/>
      <c r="E354" s="41"/>
      <c r="Q354" s="37"/>
      <c r="S354" s="38"/>
      <c r="T354" s="38"/>
      <c r="U354" s="38"/>
      <c r="V354" s="38"/>
      <c r="W354" s="37"/>
      <c r="X354" s="37"/>
    </row>
    <row r="355" spans="2:24" ht="14">
      <c r="B355" s="41"/>
      <c r="C355" s="41"/>
      <c r="D355" s="41"/>
      <c r="E355" s="41"/>
      <c r="Q355" s="37"/>
      <c r="S355" s="38"/>
      <c r="T355" s="38"/>
      <c r="U355" s="38"/>
      <c r="V355" s="38"/>
      <c r="W355" s="37"/>
      <c r="X355" s="37"/>
    </row>
    <row r="356" spans="2:24" ht="14">
      <c r="B356" s="41"/>
      <c r="C356" s="41"/>
      <c r="D356" s="41"/>
      <c r="E356" s="41"/>
      <c r="Q356" s="37"/>
      <c r="S356" s="38"/>
      <c r="T356" s="38"/>
      <c r="U356" s="38"/>
      <c r="V356" s="38"/>
      <c r="W356" s="37"/>
      <c r="X356" s="37"/>
    </row>
    <row r="357" spans="2:24" ht="14">
      <c r="B357" s="41"/>
      <c r="C357" s="41"/>
      <c r="D357" s="41"/>
      <c r="E357" s="41"/>
      <c r="Q357" s="37"/>
      <c r="S357" s="38"/>
      <c r="T357" s="38"/>
      <c r="U357" s="38"/>
      <c r="V357" s="38"/>
      <c r="W357" s="37"/>
      <c r="X357" s="37"/>
    </row>
    <row r="358" spans="2:24" ht="14">
      <c r="B358" s="41"/>
      <c r="C358" s="41"/>
      <c r="D358" s="41"/>
      <c r="E358" s="41"/>
      <c r="Q358" s="37"/>
      <c r="S358" s="38"/>
      <c r="T358" s="38"/>
      <c r="U358" s="38"/>
      <c r="V358" s="38"/>
      <c r="W358" s="37"/>
      <c r="X358" s="37"/>
    </row>
    <row r="359" spans="2:24" ht="14">
      <c r="B359" s="41"/>
      <c r="C359" s="41"/>
      <c r="D359" s="41"/>
      <c r="E359" s="41"/>
      <c r="Q359" s="37"/>
      <c r="S359" s="38"/>
      <c r="T359" s="38"/>
      <c r="U359" s="38"/>
      <c r="V359" s="38"/>
      <c r="W359" s="37"/>
      <c r="X359" s="37"/>
    </row>
    <row r="360" spans="2:24" ht="14">
      <c r="B360" s="41"/>
      <c r="C360" s="41"/>
      <c r="D360" s="41"/>
      <c r="E360" s="41"/>
      <c r="Q360" s="37"/>
      <c r="S360" s="38"/>
      <c r="T360" s="38"/>
      <c r="U360" s="38"/>
      <c r="V360" s="38"/>
      <c r="W360" s="37"/>
      <c r="X360" s="37"/>
    </row>
    <row r="361" spans="2:24" ht="14">
      <c r="B361" s="41"/>
      <c r="C361" s="41"/>
      <c r="D361" s="41"/>
      <c r="E361" s="41"/>
      <c r="Q361" s="37"/>
      <c r="S361" s="38"/>
      <c r="T361" s="38"/>
      <c r="U361" s="38"/>
      <c r="V361" s="38"/>
      <c r="W361" s="37"/>
      <c r="X361" s="37"/>
    </row>
    <row r="362" spans="2:24" ht="14">
      <c r="B362" s="41"/>
      <c r="C362" s="41"/>
      <c r="D362" s="41"/>
      <c r="E362" s="41"/>
      <c r="Q362" s="37"/>
      <c r="S362" s="38"/>
      <c r="T362" s="38"/>
      <c r="U362" s="38"/>
      <c r="V362" s="38"/>
      <c r="W362" s="37"/>
      <c r="X362" s="37"/>
    </row>
    <row r="363" spans="2:24" ht="14">
      <c r="B363" s="41"/>
      <c r="C363" s="41"/>
      <c r="D363" s="41"/>
      <c r="E363" s="41"/>
      <c r="Q363" s="37"/>
      <c r="S363" s="38"/>
      <c r="T363" s="38"/>
      <c r="U363" s="38"/>
      <c r="V363" s="38"/>
      <c r="W363" s="37"/>
      <c r="X363" s="37"/>
    </row>
    <row r="364" spans="2:24" ht="14">
      <c r="B364" s="41"/>
      <c r="C364" s="41"/>
      <c r="D364" s="41"/>
      <c r="E364" s="41"/>
      <c r="Q364" s="37"/>
      <c r="S364" s="38"/>
      <c r="T364" s="38"/>
      <c r="U364" s="38"/>
      <c r="V364" s="38"/>
      <c r="W364" s="37"/>
      <c r="X364" s="37"/>
    </row>
    <row r="365" spans="2:24" ht="14">
      <c r="B365" s="41"/>
      <c r="C365" s="41"/>
      <c r="D365" s="41"/>
      <c r="E365" s="41"/>
      <c r="Q365" s="37"/>
      <c r="S365" s="38"/>
      <c r="T365" s="38"/>
      <c r="U365" s="38"/>
      <c r="V365" s="38"/>
      <c r="W365" s="37"/>
      <c r="X365" s="37"/>
    </row>
    <row r="366" spans="2:24" ht="14">
      <c r="B366" s="41"/>
      <c r="C366" s="41"/>
      <c r="D366" s="41"/>
      <c r="E366" s="41"/>
      <c r="Q366" s="37"/>
      <c r="S366" s="38"/>
      <c r="T366" s="38"/>
      <c r="U366" s="38"/>
      <c r="V366" s="38"/>
      <c r="W366" s="37"/>
      <c r="X366" s="37"/>
    </row>
    <row r="367" spans="2:24" ht="14">
      <c r="B367" s="41"/>
      <c r="C367" s="41"/>
      <c r="D367" s="41"/>
      <c r="E367" s="41"/>
      <c r="Q367" s="37"/>
      <c r="S367" s="38"/>
      <c r="T367" s="38"/>
      <c r="U367" s="38"/>
      <c r="V367" s="38"/>
      <c r="W367" s="37"/>
      <c r="X367" s="37"/>
    </row>
    <row r="368" spans="2:24" ht="14">
      <c r="B368" s="41"/>
      <c r="C368" s="41"/>
      <c r="D368" s="41"/>
      <c r="E368" s="41"/>
      <c r="Q368" s="37"/>
      <c r="S368" s="38"/>
      <c r="T368" s="38"/>
      <c r="U368" s="38"/>
      <c r="V368" s="38"/>
      <c r="W368" s="37"/>
      <c r="X368" s="37"/>
    </row>
    <row r="369" spans="2:24" ht="14">
      <c r="B369" s="41"/>
      <c r="C369" s="41"/>
      <c r="D369" s="41"/>
      <c r="E369" s="41"/>
      <c r="Q369" s="37"/>
      <c r="S369" s="38"/>
      <c r="T369" s="38"/>
      <c r="U369" s="38"/>
      <c r="V369" s="38"/>
      <c r="W369" s="37"/>
      <c r="X369" s="37"/>
    </row>
    <row r="370" spans="2:24" ht="14">
      <c r="B370" s="41"/>
      <c r="C370" s="41"/>
      <c r="D370" s="41"/>
      <c r="E370" s="41"/>
      <c r="Q370" s="37"/>
      <c r="S370" s="38"/>
      <c r="T370" s="38"/>
      <c r="U370" s="38"/>
      <c r="V370" s="38"/>
      <c r="W370" s="37"/>
      <c r="X370" s="37"/>
    </row>
    <row r="371" spans="2:24" ht="14">
      <c r="B371" s="41"/>
      <c r="C371" s="41"/>
      <c r="D371" s="41"/>
      <c r="E371" s="41"/>
      <c r="Q371" s="37"/>
      <c r="S371" s="38"/>
      <c r="T371" s="38"/>
      <c r="U371" s="38"/>
      <c r="V371" s="38"/>
      <c r="W371" s="37"/>
      <c r="X371" s="37"/>
    </row>
    <row r="372" spans="2:24" ht="14">
      <c r="B372" s="41"/>
      <c r="C372" s="41"/>
      <c r="D372" s="41"/>
      <c r="E372" s="41"/>
      <c r="Q372" s="37"/>
      <c r="S372" s="38"/>
      <c r="T372" s="38"/>
      <c r="U372" s="38"/>
      <c r="V372" s="38"/>
      <c r="W372" s="37"/>
      <c r="X372" s="37"/>
    </row>
    <row r="373" spans="2:24" ht="14">
      <c r="B373" s="41"/>
      <c r="C373" s="41"/>
      <c r="D373" s="41"/>
      <c r="E373" s="41"/>
      <c r="Q373" s="37"/>
      <c r="S373" s="38"/>
      <c r="T373" s="38"/>
      <c r="U373" s="38"/>
      <c r="V373" s="38"/>
      <c r="W373" s="37"/>
      <c r="X373" s="37"/>
    </row>
    <row r="374" spans="2:24" ht="14">
      <c r="B374" s="41"/>
      <c r="C374" s="41"/>
      <c r="D374" s="41"/>
      <c r="E374" s="41"/>
      <c r="Q374" s="37"/>
      <c r="S374" s="38"/>
      <c r="T374" s="38"/>
      <c r="U374" s="38"/>
      <c r="V374" s="38"/>
      <c r="W374" s="37"/>
      <c r="X374" s="37"/>
    </row>
    <row r="375" spans="2:24" ht="14">
      <c r="B375" s="41"/>
      <c r="C375" s="41"/>
      <c r="D375" s="41"/>
      <c r="E375" s="41"/>
      <c r="Q375" s="37"/>
      <c r="S375" s="38"/>
      <c r="T375" s="38"/>
      <c r="U375" s="38"/>
      <c r="V375" s="38"/>
      <c r="W375" s="37"/>
      <c r="X375" s="37"/>
    </row>
    <row r="376" spans="2:24" ht="14">
      <c r="B376" s="41"/>
      <c r="C376" s="41"/>
      <c r="D376" s="41"/>
      <c r="E376" s="41"/>
      <c r="Q376" s="37"/>
      <c r="S376" s="38"/>
      <c r="T376" s="38"/>
      <c r="U376" s="38"/>
      <c r="V376" s="38"/>
      <c r="W376" s="37"/>
      <c r="X376" s="37"/>
    </row>
    <row r="377" spans="2:24" ht="14">
      <c r="B377" s="41"/>
      <c r="C377" s="41"/>
      <c r="D377" s="41"/>
      <c r="E377" s="41"/>
      <c r="Q377" s="37"/>
      <c r="S377" s="38"/>
      <c r="T377" s="38"/>
      <c r="U377" s="38"/>
      <c r="V377" s="38"/>
      <c r="W377" s="37"/>
      <c r="X377" s="37"/>
    </row>
    <row r="378" spans="2:24" ht="14">
      <c r="B378" s="41"/>
      <c r="C378" s="41"/>
      <c r="D378" s="41"/>
      <c r="E378" s="41"/>
      <c r="Q378" s="37"/>
      <c r="S378" s="38"/>
      <c r="T378" s="38"/>
      <c r="U378" s="38"/>
      <c r="V378" s="38"/>
      <c r="W378" s="37"/>
      <c r="X378" s="37"/>
    </row>
    <row r="379" spans="2:24" ht="14">
      <c r="B379" s="41"/>
      <c r="C379" s="41"/>
      <c r="D379" s="41"/>
      <c r="E379" s="41"/>
      <c r="Q379" s="37"/>
      <c r="S379" s="38"/>
      <c r="T379" s="38"/>
      <c r="U379" s="38"/>
      <c r="V379" s="38"/>
      <c r="W379" s="37"/>
      <c r="X379" s="37"/>
    </row>
    <row r="380" spans="2:24" ht="14">
      <c r="B380" s="41"/>
      <c r="C380" s="41"/>
      <c r="D380" s="41"/>
      <c r="E380" s="41"/>
      <c r="Q380" s="37"/>
      <c r="S380" s="38"/>
      <c r="T380" s="38"/>
      <c r="U380" s="38"/>
      <c r="V380" s="38"/>
      <c r="W380" s="37"/>
      <c r="X380" s="37"/>
    </row>
    <row r="381" spans="2:24" ht="14">
      <c r="B381" s="41"/>
      <c r="C381" s="41"/>
      <c r="D381" s="41"/>
      <c r="E381" s="41"/>
      <c r="Q381" s="37"/>
      <c r="S381" s="38"/>
      <c r="T381" s="38"/>
      <c r="U381" s="38"/>
      <c r="V381" s="38"/>
      <c r="W381" s="37"/>
      <c r="X381" s="37"/>
    </row>
    <row r="382" spans="2:24" ht="14">
      <c r="B382" s="41"/>
      <c r="C382" s="41"/>
      <c r="D382" s="41"/>
      <c r="E382" s="41"/>
      <c r="Q382" s="37"/>
      <c r="S382" s="38"/>
      <c r="T382" s="38"/>
      <c r="U382" s="38"/>
      <c r="V382" s="38"/>
      <c r="W382" s="37"/>
      <c r="X382" s="37"/>
    </row>
    <row r="383" spans="2:24" ht="14">
      <c r="B383" s="41"/>
      <c r="C383" s="41"/>
      <c r="D383" s="41"/>
      <c r="E383" s="41"/>
      <c r="Q383" s="37"/>
      <c r="S383" s="38"/>
      <c r="T383" s="38"/>
      <c r="U383" s="38"/>
      <c r="V383" s="38"/>
      <c r="W383" s="37"/>
      <c r="X383" s="37"/>
    </row>
    <row r="384" spans="2:24" ht="14">
      <c r="B384" s="41"/>
      <c r="C384" s="41"/>
      <c r="D384" s="41"/>
      <c r="E384" s="41"/>
      <c r="Q384" s="37"/>
      <c r="S384" s="38"/>
      <c r="T384" s="38"/>
      <c r="U384" s="38"/>
      <c r="V384" s="38"/>
      <c r="W384" s="37"/>
      <c r="X384" s="37"/>
    </row>
    <row r="385" spans="2:24" ht="14">
      <c r="B385" s="41"/>
      <c r="C385" s="41"/>
      <c r="D385" s="41"/>
      <c r="E385" s="41"/>
      <c r="Q385" s="37"/>
      <c r="S385" s="38"/>
      <c r="T385" s="38"/>
      <c r="U385" s="38"/>
      <c r="V385" s="38"/>
      <c r="W385" s="37"/>
      <c r="X385" s="37"/>
    </row>
    <row r="386" spans="2:24" ht="14">
      <c r="B386" s="41"/>
      <c r="C386" s="41"/>
      <c r="D386" s="41"/>
      <c r="E386" s="41"/>
      <c r="Q386" s="37"/>
      <c r="S386" s="38"/>
      <c r="T386" s="38"/>
      <c r="U386" s="38"/>
      <c r="V386" s="38"/>
      <c r="W386" s="37"/>
      <c r="X386" s="37"/>
    </row>
    <row r="387" spans="2:24" ht="14">
      <c r="B387" s="41"/>
      <c r="C387" s="41"/>
      <c r="D387" s="41"/>
      <c r="E387" s="41"/>
      <c r="Q387" s="37"/>
      <c r="S387" s="38"/>
      <c r="T387" s="38"/>
      <c r="U387" s="38"/>
      <c r="V387" s="38"/>
      <c r="W387" s="37"/>
      <c r="X387" s="37"/>
    </row>
    <row r="388" spans="2:24" ht="14">
      <c r="B388" s="41"/>
      <c r="C388" s="41"/>
      <c r="D388" s="41"/>
      <c r="E388" s="41"/>
      <c r="Q388" s="37"/>
      <c r="S388" s="38"/>
      <c r="T388" s="38"/>
      <c r="U388" s="38"/>
      <c r="V388" s="38"/>
      <c r="W388" s="37"/>
      <c r="X388" s="37"/>
    </row>
    <row r="389" spans="2:24" ht="14">
      <c r="B389" s="41"/>
      <c r="C389" s="41"/>
      <c r="D389" s="41"/>
      <c r="E389" s="41"/>
      <c r="Q389" s="37"/>
      <c r="S389" s="38"/>
      <c r="T389" s="38"/>
      <c r="U389" s="38"/>
      <c r="V389" s="38"/>
      <c r="W389" s="37"/>
      <c r="X389" s="37"/>
    </row>
    <row r="390" spans="2:24" ht="14">
      <c r="B390" s="41"/>
      <c r="C390" s="41"/>
      <c r="D390" s="41"/>
      <c r="E390" s="41"/>
      <c r="Q390" s="37"/>
      <c r="S390" s="38"/>
      <c r="T390" s="38"/>
      <c r="U390" s="38"/>
      <c r="V390" s="38"/>
      <c r="W390" s="37"/>
      <c r="X390" s="37"/>
    </row>
    <row r="391" spans="2:24" ht="14">
      <c r="B391" s="41"/>
      <c r="C391" s="41"/>
      <c r="D391" s="41"/>
      <c r="E391" s="41"/>
      <c r="Q391" s="37"/>
      <c r="S391" s="38"/>
      <c r="T391" s="38"/>
      <c r="U391" s="38"/>
      <c r="V391" s="38"/>
      <c r="W391" s="37"/>
      <c r="X391" s="37"/>
    </row>
    <row r="392" spans="2:24" ht="14">
      <c r="B392" s="41"/>
      <c r="C392" s="41"/>
      <c r="D392" s="41"/>
      <c r="E392" s="41"/>
      <c r="Q392" s="37"/>
      <c r="S392" s="38"/>
      <c r="T392" s="38"/>
      <c r="U392" s="38"/>
      <c r="V392" s="38"/>
      <c r="W392" s="37"/>
      <c r="X392" s="37"/>
    </row>
    <row r="393" spans="2:24" ht="14">
      <c r="B393" s="41"/>
      <c r="C393" s="41"/>
      <c r="D393" s="41"/>
      <c r="E393" s="41"/>
      <c r="Q393" s="37"/>
      <c r="S393" s="38"/>
      <c r="T393" s="38"/>
      <c r="U393" s="38"/>
      <c r="V393" s="38"/>
      <c r="W393" s="37"/>
      <c r="X393" s="37"/>
    </row>
    <row r="394" spans="2:24" ht="14">
      <c r="B394" s="41"/>
      <c r="C394" s="41"/>
      <c r="D394" s="41"/>
      <c r="E394" s="41"/>
      <c r="Q394" s="37"/>
      <c r="S394" s="38"/>
      <c r="T394" s="38"/>
      <c r="U394" s="38"/>
      <c r="V394" s="38"/>
      <c r="W394" s="37"/>
      <c r="X394" s="37"/>
    </row>
    <row r="395" spans="2:24" ht="14">
      <c r="B395" s="41"/>
      <c r="C395" s="41"/>
      <c r="D395" s="41"/>
      <c r="E395" s="41"/>
      <c r="Q395" s="37"/>
      <c r="S395" s="38"/>
      <c r="T395" s="38"/>
      <c r="U395" s="38"/>
      <c r="V395" s="38"/>
      <c r="W395" s="37"/>
      <c r="X395" s="37"/>
    </row>
    <row r="396" spans="2:24" ht="14">
      <c r="B396" s="41"/>
      <c r="C396" s="41"/>
      <c r="D396" s="41"/>
      <c r="E396" s="41"/>
      <c r="Q396" s="37"/>
      <c r="S396" s="38"/>
      <c r="T396" s="38"/>
      <c r="U396" s="38"/>
      <c r="V396" s="38"/>
      <c r="W396" s="37"/>
      <c r="X396" s="37"/>
    </row>
    <row r="397" spans="2:24" ht="14">
      <c r="B397" s="41"/>
      <c r="C397" s="41"/>
      <c r="D397" s="41"/>
      <c r="E397" s="41"/>
      <c r="Q397" s="37"/>
      <c r="S397" s="38"/>
      <c r="T397" s="38"/>
      <c r="U397" s="38"/>
      <c r="V397" s="38"/>
      <c r="W397" s="37"/>
      <c r="X397" s="37"/>
    </row>
    <row r="398" spans="2:24" ht="14">
      <c r="B398" s="41"/>
      <c r="C398" s="41"/>
      <c r="D398" s="41"/>
      <c r="E398" s="41"/>
      <c r="Q398" s="37"/>
      <c r="S398" s="38"/>
      <c r="T398" s="38"/>
      <c r="U398" s="38"/>
      <c r="V398" s="38"/>
      <c r="W398" s="37"/>
      <c r="X398" s="37"/>
    </row>
    <row r="399" spans="2:24" ht="14">
      <c r="B399" s="41"/>
      <c r="C399" s="41"/>
      <c r="D399" s="41"/>
      <c r="E399" s="41"/>
      <c r="Q399" s="37"/>
      <c r="S399" s="38"/>
      <c r="T399" s="38"/>
      <c r="U399" s="38"/>
      <c r="V399" s="38"/>
      <c r="W399" s="37"/>
      <c r="X399" s="37"/>
    </row>
    <row r="400" spans="2:24" ht="14">
      <c r="B400" s="41"/>
      <c r="C400" s="41"/>
      <c r="D400" s="41"/>
      <c r="E400" s="41"/>
      <c r="Q400" s="37"/>
      <c r="S400" s="38"/>
      <c r="T400" s="38"/>
      <c r="U400" s="38"/>
      <c r="V400" s="38"/>
      <c r="W400" s="37"/>
      <c r="X400" s="37"/>
    </row>
    <row r="401" spans="2:24" ht="14">
      <c r="B401" s="41"/>
      <c r="C401" s="41"/>
      <c r="D401" s="41"/>
      <c r="E401" s="41"/>
      <c r="Q401" s="37"/>
      <c r="S401" s="38"/>
      <c r="T401" s="38"/>
      <c r="U401" s="38"/>
      <c r="V401" s="38"/>
      <c r="W401" s="37"/>
      <c r="X401" s="37"/>
    </row>
    <row r="402" spans="2:24" ht="14">
      <c r="B402" s="41"/>
      <c r="C402" s="41"/>
      <c r="D402" s="41"/>
      <c r="E402" s="41"/>
      <c r="Q402" s="37"/>
      <c r="S402" s="38"/>
      <c r="T402" s="38"/>
      <c r="U402" s="38"/>
      <c r="V402" s="38"/>
      <c r="W402" s="37"/>
      <c r="X402" s="37"/>
    </row>
    <row r="403" spans="2:24" ht="14">
      <c r="B403" s="41"/>
      <c r="C403" s="41"/>
      <c r="D403" s="41"/>
      <c r="E403" s="41"/>
      <c r="Q403" s="37"/>
      <c r="S403" s="38"/>
      <c r="T403" s="38"/>
      <c r="U403" s="38"/>
      <c r="V403" s="38"/>
      <c r="W403" s="37"/>
      <c r="X403" s="37"/>
    </row>
    <row r="404" spans="2:24" ht="14">
      <c r="B404" s="41"/>
      <c r="C404" s="41"/>
      <c r="D404" s="41"/>
      <c r="E404" s="41"/>
      <c r="Q404" s="37"/>
      <c r="S404" s="38"/>
      <c r="T404" s="38"/>
      <c r="U404" s="38"/>
      <c r="V404" s="38"/>
      <c r="W404" s="37"/>
      <c r="X404" s="37"/>
    </row>
    <row r="405" spans="2:24" ht="14">
      <c r="B405" s="41"/>
      <c r="C405" s="41"/>
      <c r="D405" s="41"/>
      <c r="E405" s="41"/>
      <c r="Q405" s="37"/>
      <c r="S405" s="38"/>
      <c r="T405" s="38"/>
      <c r="U405" s="38"/>
      <c r="V405" s="38"/>
      <c r="W405" s="37"/>
      <c r="X405" s="37"/>
    </row>
    <row r="406" spans="2:24" ht="14">
      <c r="B406" s="41"/>
      <c r="C406" s="41"/>
      <c r="D406" s="41"/>
      <c r="E406" s="41"/>
      <c r="Q406" s="37"/>
      <c r="S406" s="38"/>
      <c r="T406" s="38"/>
      <c r="U406" s="38"/>
      <c r="V406" s="38"/>
      <c r="W406" s="37"/>
      <c r="X406" s="37"/>
    </row>
    <row r="407" spans="2:24" ht="14">
      <c r="B407" s="41"/>
      <c r="C407" s="41"/>
      <c r="D407" s="41"/>
      <c r="E407" s="41"/>
      <c r="Q407" s="37"/>
      <c r="S407" s="38"/>
      <c r="T407" s="38"/>
      <c r="U407" s="38"/>
      <c r="V407" s="38"/>
      <c r="W407" s="37"/>
      <c r="X407" s="37"/>
    </row>
    <row r="408" spans="2:24" ht="14">
      <c r="B408" s="41"/>
      <c r="C408" s="41"/>
      <c r="D408" s="41"/>
      <c r="E408" s="41"/>
      <c r="Q408" s="37"/>
      <c r="S408" s="38"/>
      <c r="T408" s="38"/>
      <c r="U408" s="38"/>
      <c r="V408" s="38"/>
      <c r="W408" s="37"/>
      <c r="X408" s="37"/>
    </row>
    <row r="409" spans="2:24" ht="14">
      <c r="B409" s="41"/>
      <c r="C409" s="41"/>
      <c r="D409" s="41"/>
      <c r="E409" s="41"/>
      <c r="Q409" s="37"/>
      <c r="S409" s="38"/>
      <c r="T409" s="38"/>
      <c r="U409" s="38"/>
      <c r="V409" s="38"/>
      <c r="W409" s="37"/>
      <c r="X409" s="37"/>
    </row>
    <row r="410" spans="2:24" ht="14">
      <c r="B410" s="41"/>
      <c r="C410" s="41"/>
      <c r="D410" s="41"/>
      <c r="E410" s="41"/>
      <c r="Q410" s="37"/>
      <c r="S410" s="38"/>
      <c r="T410" s="38"/>
      <c r="U410" s="38"/>
      <c r="V410" s="38"/>
      <c r="W410" s="37"/>
      <c r="X410" s="37"/>
    </row>
    <row r="411" spans="2:24" ht="14">
      <c r="B411" s="41"/>
      <c r="C411" s="41"/>
      <c r="D411" s="41"/>
      <c r="E411" s="41"/>
      <c r="Q411" s="37"/>
      <c r="S411" s="38"/>
      <c r="T411" s="38"/>
      <c r="U411" s="38"/>
      <c r="V411" s="38"/>
      <c r="W411" s="37"/>
      <c r="X411" s="37"/>
    </row>
    <row r="412" spans="2:24" ht="14">
      <c r="B412" s="41"/>
      <c r="C412" s="41"/>
      <c r="D412" s="41"/>
      <c r="E412" s="41"/>
      <c r="Q412" s="37"/>
      <c r="S412" s="38"/>
      <c r="T412" s="38"/>
      <c r="U412" s="38"/>
      <c r="V412" s="38"/>
      <c r="W412" s="37"/>
      <c r="X412" s="37"/>
    </row>
    <row r="413" spans="2:24" ht="14">
      <c r="B413" s="41"/>
      <c r="C413" s="41"/>
      <c r="D413" s="41"/>
      <c r="E413" s="41"/>
      <c r="Q413" s="37"/>
      <c r="S413" s="38"/>
      <c r="T413" s="38"/>
      <c r="U413" s="38"/>
      <c r="V413" s="38"/>
      <c r="W413" s="37"/>
      <c r="X413" s="37"/>
    </row>
    <row r="414" spans="2:24" ht="14">
      <c r="B414" s="41"/>
      <c r="C414" s="41"/>
      <c r="D414" s="41"/>
      <c r="E414" s="41"/>
      <c r="Q414" s="37"/>
      <c r="S414" s="38"/>
      <c r="T414" s="38"/>
      <c r="U414" s="38"/>
      <c r="V414" s="38"/>
      <c r="W414" s="37"/>
      <c r="X414" s="37"/>
    </row>
    <row r="415" spans="2:24" ht="14">
      <c r="B415" s="41"/>
      <c r="C415" s="41"/>
      <c r="D415" s="41"/>
      <c r="E415" s="41"/>
      <c r="Q415" s="37"/>
      <c r="S415" s="38"/>
      <c r="T415" s="38"/>
      <c r="U415" s="38"/>
      <c r="V415" s="38"/>
      <c r="W415" s="37"/>
      <c r="X415" s="37"/>
    </row>
    <row r="416" spans="2:24" ht="14">
      <c r="B416" s="41"/>
      <c r="C416" s="41"/>
      <c r="D416" s="41"/>
      <c r="E416" s="41"/>
      <c r="Q416" s="37"/>
      <c r="S416" s="38"/>
      <c r="T416" s="38"/>
      <c r="U416" s="38"/>
      <c r="V416" s="38"/>
      <c r="W416" s="37"/>
      <c r="X416" s="37"/>
    </row>
    <row r="417" spans="2:24" ht="14">
      <c r="B417" s="41"/>
      <c r="C417" s="41"/>
      <c r="D417" s="41"/>
      <c r="E417" s="41"/>
      <c r="Q417" s="37"/>
      <c r="S417" s="38"/>
      <c r="T417" s="38"/>
      <c r="U417" s="38"/>
      <c r="V417" s="38"/>
      <c r="W417" s="37"/>
      <c r="X417" s="37"/>
    </row>
    <row r="418" spans="2:24" ht="14">
      <c r="B418" s="41"/>
      <c r="C418" s="41"/>
      <c r="D418" s="41"/>
      <c r="E418" s="41"/>
      <c r="Q418" s="37"/>
      <c r="S418" s="38"/>
      <c r="T418" s="38"/>
      <c r="U418" s="38"/>
      <c r="V418" s="38"/>
      <c r="W418" s="37"/>
      <c r="X418" s="37"/>
    </row>
    <row r="419" spans="2:24" ht="14">
      <c r="B419" s="41"/>
      <c r="C419" s="41"/>
      <c r="D419" s="41"/>
      <c r="E419" s="41"/>
      <c r="Q419" s="37"/>
      <c r="S419" s="38"/>
      <c r="T419" s="38"/>
      <c r="U419" s="38"/>
      <c r="V419" s="38"/>
      <c r="W419" s="37"/>
      <c r="X419" s="37"/>
    </row>
    <row r="420" spans="2:24" ht="14">
      <c r="B420" s="41"/>
      <c r="C420" s="41"/>
      <c r="D420" s="41"/>
      <c r="E420" s="41"/>
      <c r="Q420" s="37"/>
      <c r="S420" s="38"/>
      <c r="T420" s="38"/>
      <c r="U420" s="38"/>
      <c r="V420" s="38"/>
      <c r="W420" s="37"/>
      <c r="X420" s="37"/>
    </row>
    <row r="421" spans="2:24" ht="14">
      <c r="B421" s="41"/>
      <c r="C421" s="41"/>
      <c r="D421" s="41"/>
      <c r="E421" s="41"/>
      <c r="Q421" s="37"/>
      <c r="S421" s="38"/>
      <c r="T421" s="38"/>
      <c r="U421" s="38"/>
      <c r="V421" s="38"/>
      <c r="W421" s="37"/>
      <c r="X421" s="37"/>
    </row>
    <row r="422" spans="2:24" ht="14">
      <c r="B422" s="41"/>
      <c r="C422" s="41"/>
      <c r="D422" s="41"/>
      <c r="E422" s="41"/>
      <c r="Q422" s="37"/>
      <c r="S422" s="38"/>
      <c r="T422" s="38"/>
      <c r="U422" s="38"/>
      <c r="V422" s="38"/>
      <c r="W422" s="37"/>
      <c r="X422" s="37"/>
    </row>
    <row r="423" spans="2:24" ht="14">
      <c r="B423" s="41"/>
      <c r="C423" s="41"/>
      <c r="D423" s="41"/>
      <c r="E423" s="41"/>
      <c r="Q423" s="37"/>
      <c r="S423" s="38"/>
      <c r="T423" s="38"/>
      <c r="U423" s="38"/>
      <c r="V423" s="38"/>
      <c r="W423" s="37"/>
      <c r="X423" s="37"/>
    </row>
    <row r="424" spans="2:24" ht="14">
      <c r="B424" s="41"/>
      <c r="C424" s="41"/>
      <c r="D424" s="41"/>
      <c r="E424" s="41"/>
      <c r="Q424" s="37"/>
      <c r="S424" s="38"/>
      <c r="T424" s="38"/>
      <c r="U424" s="38"/>
      <c r="V424" s="38"/>
      <c r="W424" s="37"/>
      <c r="X424" s="37"/>
    </row>
    <row r="425" spans="2:24" ht="14">
      <c r="B425" s="41"/>
      <c r="C425" s="41"/>
      <c r="D425" s="41"/>
      <c r="E425" s="41"/>
      <c r="Q425" s="37"/>
      <c r="S425" s="38"/>
      <c r="T425" s="38"/>
      <c r="U425" s="38"/>
      <c r="V425" s="38"/>
      <c r="W425" s="37"/>
      <c r="X425" s="37"/>
    </row>
    <row r="426" spans="2:24" ht="14">
      <c r="B426" s="41"/>
      <c r="C426" s="41"/>
      <c r="D426" s="41"/>
      <c r="E426" s="41"/>
      <c r="Q426" s="37"/>
      <c r="S426" s="38"/>
      <c r="T426" s="38"/>
      <c r="U426" s="38"/>
      <c r="V426" s="38"/>
      <c r="W426" s="37"/>
      <c r="X426" s="37"/>
    </row>
    <row r="427" spans="2:24" ht="14">
      <c r="B427" s="41"/>
      <c r="C427" s="41"/>
      <c r="D427" s="41"/>
      <c r="E427" s="41"/>
      <c r="Q427" s="37"/>
      <c r="S427" s="38"/>
      <c r="T427" s="38"/>
      <c r="U427" s="38"/>
      <c r="V427" s="38"/>
      <c r="W427" s="37"/>
      <c r="X427" s="37"/>
    </row>
    <row r="428" spans="2:24" ht="14">
      <c r="B428" s="41"/>
      <c r="C428" s="41"/>
      <c r="D428" s="41"/>
      <c r="E428" s="41"/>
      <c r="Q428" s="37"/>
      <c r="S428" s="38"/>
      <c r="T428" s="38"/>
      <c r="U428" s="38"/>
      <c r="V428" s="38"/>
      <c r="W428" s="37"/>
      <c r="X428" s="37"/>
    </row>
    <row r="429" spans="2:24" ht="14">
      <c r="B429" s="41"/>
      <c r="C429" s="41"/>
      <c r="D429" s="41"/>
      <c r="E429" s="41"/>
      <c r="Q429" s="37"/>
      <c r="S429" s="38"/>
      <c r="T429" s="38"/>
      <c r="U429" s="38"/>
      <c r="V429" s="38"/>
      <c r="W429" s="37"/>
      <c r="X429" s="37"/>
    </row>
    <row r="430" spans="2:24" ht="14">
      <c r="B430" s="41"/>
      <c r="C430" s="41"/>
      <c r="D430" s="41"/>
      <c r="E430" s="41"/>
      <c r="Q430" s="37"/>
      <c r="S430" s="38"/>
      <c r="T430" s="38"/>
      <c r="U430" s="38"/>
      <c r="V430" s="38"/>
      <c r="W430" s="37"/>
      <c r="X430" s="37"/>
    </row>
    <row r="431" spans="2:24" ht="14">
      <c r="B431" s="41"/>
      <c r="C431" s="41"/>
      <c r="D431" s="41"/>
      <c r="E431" s="41"/>
      <c r="Q431" s="37"/>
      <c r="S431" s="38"/>
      <c r="T431" s="38"/>
      <c r="U431" s="38"/>
      <c r="V431" s="38"/>
      <c r="W431" s="37"/>
      <c r="X431" s="37"/>
    </row>
    <row r="432" spans="2:24" ht="14">
      <c r="B432" s="41"/>
      <c r="C432" s="41"/>
      <c r="D432" s="41"/>
      <c r="E432" s="41"/>
      <c r="Q432" s="37"/>
      <c r="S432" s="38"/>
      <c r="T432" s="38"/>
      <c r="U432" s="38"/>
      <c r="V432" s="38"/>
      <c r="W432" s="37"/>
      <c r="X432" s="37"/>
    </row>
    <row r="433" spans="2:24" ht="14">
      <c r="B433" s="41"/>
      <c r="C433" s="41"/>
      <c r="D433" s="41"/>
      <c r="E433" s="41"/>
      <c r="Q433" s="37"/>
      <c r="S433" s="38"/>
      <c r="T433" s="38"/>
      <c r="U433" s="38"/>
      <c r="V433" s="38"/>
      <c r="W433" s="37"/>
      <c r="X433" s="37"/>
    </row>
    <row r="434" spans="2:24" ht="14">
      <c r="B434" s="41"/>
      <c r="C434" s="41"/>
      <c r="D434" s="41"/>
      <c r="E434" s="41"/>
      <c r="Q434" s="37"/>
      <c r="S434" s="38"/>
      <c r="T434" s="38"/>
      <c r="U434" s="38"/>
      <c r="V434" s="38"/>
      <c r="W434" s="37"/>
      <c r="X434" s="37"/>
    </row>
    <row r="435" spans="2:24" ht="14">
      <c r="B435" s="41"/>
      <c r="C435" s="41"/>
      <c r="D435" s="41"/>
      <c r="E435" s="41"/>
      <c r="Q435" s="37"/>
      <c r="S435" s="38"/>
      <c r="T435" s="38"/>
      <c r="U435" s="38"/>
      <c r="V435" s="38"/>
      <c r="W435" s="37"/>
      <c r="X435" s="37"/>
    </row>
    <row r="436" spans="2:24" ht="14">
      <c r="B436" s="41"/>
      <c r="C436" s="41"/>
      <c r="D436" s="41"/>
      <c r="E436" s="41"/>
      <c r="Q436" s="37"/>
      <c r="S436" s="38"/>
      <c r="T436" s="38"/>
      <c r="U436" s="38"/>
      <c r="V436" s="38"/>
      <c r="W436" s="37"/>
      <c r="X436" s="37"/>
    </row>
    <row r="437" spans="2:24" ht="14">
      <c r="B437" s="41"/>
      <c r="C437" s="41"/>
      <c r="D437" s="41"/>
      <c r="E437" s="41"/>
      <c r="Q437" s="37"/>
      <c r="S437" s="38"/>
      <c r="T437" s="38"/>
      <c r="U437" s="38"/>
      <c r="V437" s="38"/>
      <c r="W437" s="37"/>
      <c r="X437" s="37"/>
    </row>
    <row r="438" spans="2:24" ht="14">
      <c r="B438" s="41"/>
      <c r="C438" s="41"/>
      <c r="D438" s="41"/>
      <c r="E438" s="41"/>
      <c r="Q438" s="37"/>
      <c r="S438" s="38"/>
      <c r="T438" s="38"/>
      <c r="U438" s="38"/>
      <c r="V438" s="38"/>
      <c r="W438" s="37"/>
      <c r="X438" s="37"/>
    </row>
    <row r="439" spans="2:24" ht="14">
      <c r="B439" s="41"/>
      <c r="C439" s="41"/>
      <c r="D439" s="41"/>
      <c r="E439" s="41"/>
      <c r="Q439" s="37"/>
      <c r="S439" s="38"/>
      <c r="T439" s="38"/>
      <c r="U439" s="38"/>
      <c r="V439" s="38"/>
      <c r="W439" s="37"/>
      <c r="X439" s="37"/>
    </row>
    <row r="440" spans="2:24" ht="14">
      <c r="B440" s="41"/>
      <c r="C440" s="41"/>
      <c r="D440" s="41"/>
      <c r="E440" s="41"/>
      <c r="Q440" s="37"/>
      <c r="S440" s="38"/>
      <c r="T440" s="38"/>
      <c r="U440" s="38"/>
      <c r="V440" s="38"/>
      <c r="W440" s="37"/>
      <c r="X440" s="37"/>
    </row>
    <row r="441" spans="2:24" ht="14">
      <c r="B441" s="41"/>
      <c r="C441" s="41"/>
      <c r="D441" s="41"/>
      <c r="E441" s="41"/>
      <c r="Q441" s="37"/>
      <c r="S441" s="38"/>
      <c r="T441" s="38"/>
      <c r="U441" s="38"/>
      <c r="V441" s="38"/>
      <c r="W441" s="37"/>
      <c r="X441" s="37"/>
    </row>
    <row r="442" spans="2:24" ht="14">
      <c r="B442" s="41"/>
      <c r="C442" s="41"/>
      <c r="D442" s="41"/>
      <c r="E442" s="41"/>
      <c r="Q442" s="37"/>
      <c r="S442" s="38"/>
      <c r="T442" s="38"/>
      <c r="U442" s="38"/>
      <c r="V442" s="38"/>
      <c r="W442" s="37"/>
      <c r="X442" s="37"/>
    </row>
    <row r="443" spans="2:24" ht="14">
      <c r="B443" s="41"/>
      <c r="C443" s="41"/>
      <c r="D443" s="41"/>
      <c r="E443" s="41"/>
      <c r="Q443" s="37"/>
      <c r="S443" s="38"/>
      <c r="T443" s="38"/>
      <c r="U443" s="38"/>
      <c r="V443" s="38"/>
      <c r="W443" s="37"/>
      <c r="X443" s="37"/>
    </row>
    <row r="444" spans="2:24" ht="14">
      <c r="B444" s="41"/>
      <c r="C444" s="41"/>
      <c r="D444" s="41"/>
      <c r="E444" s="41"/>
      <c r="Q444" s="37"/>
      <c r="S444" s="38"/>
      <c r="T444" s="38"/>
      <c r="U444" s="38"/>
      <c r="V444" s="38"/>
      <c r="W444" s="37"/>
      <c r="X444" s="37"/>
    </row>
    <row r="445" spans="2:24" ht="14">
      <c r="B445" s="41"/>
      <c r="C445" s="41"/>
      <c r="D445" s="41"/>
      <c r="E445" s="41"/>
      <c r="Q445" s="37"/>
      <c r="S445" s="38"/>
      <c r="T445" s="38"/>
      <c r="U445" s="38"/>
      <c r="V445" s="38"/>
      <c r="W445" s="37"/>
      <c r="X445" s="37"/>
    </row>
    <row r="446" spans="2:24" ht="14">
      <c r="B446" s="41"/>
      <c r="C446" s="41"/>
      <c r="D446" s="41"/>
      <c r="E446" s="41"/>
      <c r="Q446" s="37"/>
      <c r="S446" s="38"/>
      <c r="T446" s="38"/>
      <c r="U446" s="38"/>
      <c r="V446" s="38"/>
      <c r="W446" s="37"/>
      <c r="X446" s="37"/>
    </row>
    <row r="447" spans="2:24" ht="14">
      <c r="B447" s="41"/>
      <c r="C447" s="41"/>
      <c r="D447" s="41"/>
      <c r="E447" s="41"/>
      <c r="Q447" s="37"/>
      <c r="S447" s="38"/>
      <c r="T447" s="38"/>
      <c r="U447" s="38"/>
      <c r="V447" s="38"/>
      <c r="W447" s="37"/>
      <c r="X447" s="37"/>
    </row>
    <row r="448" spans="2:24" ht="14">
      <c r="B448" s="41"/>
      <c r="C448" s="41"/>
      <c r="D448" s="41"/>
      <c r="E448" s="41"/>
      <c r="Q448" s="37"/>
      <c r="S448" s="38"/>
      <c r="T448" s="38"/>
      <c r="U448" s="38"/>
      <c r="V448" s="38"/>
      <c r="W448" s="37"/>
      <c r="X448" s="37"/>
    </row>
    <row r="449" spans="2:24" ht="14">
      <c r="B449" s="41"/>
      <c r="C449" s="41"/>
      <c r="D449" s="41"/>
      <c r="E449" s="41"/>
      <c r="Q449" s="37"/>
      <c r="S449" s="38"/>
      <c r="T449" s="38"/>
      <c r="U449" s="38"/>
      <c r="V449" s="38"/>
      <c r="W449" s="37"/>
      <c r="X449" s="37"/>
    </row>
    <row r="450" spans="2:24" ht="14">
      <c r="B450" s="41"/>
      <c r="C450" s="41"/>
      <c r="D450" s="41"/>
      <c r="E450" s="41"/>
      <c r="Q450" s="37"/>
      <c r="S450" s="38"/>
      <c r="T450" s="38"/>
      <c r="U450" s="38"/>
      <c r="V450" s="38"/>
      <c r="W450" s="37"/>
      <c r="X450" s="37"/>
    </row>
    <row r="451" spans="2:24" ht="14">
      <c r="B451" s="41"/>
      <c r="C451" s="41"/>
      <c r="D451" s="41"/>
      <c r="E451" s="41"/>
      <c r="Q451" s="37"/>
      <c r="S451" s="38"/>
      <c r="T451" s="38"/>
      <c r="U451" s="38"/>
      <c r="V451" s="38"/>
      <c r="W451" s="37"/>
      <c r="X451" s="37"/>
    </row>
    <row r="452" spans="2:24" ht="14">
      <c r="B452" s="41"/>
      <c r="C452" s="41"/>
      <c r="D452" s="41"/>
      <c r="E452" s="41"/>
      <c r="Q452" s="37"/>
      <c r="S452" s="38"/>
      <c r="T452" s="38"/>
      <c r="U452" s="38"/>
      <c r="V452" s="38"/>
      <c r="W452" s="37"/>
      <c r="X452" s="37"/>
    </row>
    <row r="453" spans="2:24" ht="14">
      <c r="B453" s="41"/>
      <c r="C453" s="41"/>
      <c r="D453" s="41"/>
      <c r="E453" s="41"/>
      <c r="Q453" s="37"/>
      <c r="S453" s="38"/>
      <c r="T453" s="38"/>
      <c r="U453" s="38"/>
      <c r="V453" s="38"/>
      <c r="W453" s="37"/>
      <c r="X453" s="37"/>
    </row>
    <row r="454" spans="2:24" ht="14">
      <c r="B454" s="41"/>
      <c r="C454" s="41"/>
      <c r="D454" s="41"/>
      <c r="E454" s="41"/>
      <c r="Q454" s="37"/>
      <c r="S454" s="38"/>
      <c r="T454" s="38"/>
      <c r="U454" s="38"/>
      <c r="V454" s="38"/>
      <c r="W454" s="37"/>
      <c r="X454" s="37"/>
    </row>
    <row r="455" spans="2:24" ht="14">
      <c r="B455" s="41"/>
      <c r="C455" s="41"/>
      <c r="D455" s="41"/>
      <c r="E455" s="41"/>
      <c r="Q455" s="37"/>
      <c r="S455" s="38"/>
      <c r="T455" s="38"/>
      <c r="U455" s="38"/>
      <c r="V455" s="38"/>
      <c r="W455" s="37"/>
      <c r="X455" s="37"/>
    </row>
    <row r="456" spans="2:24" ht="14">
      <c r="B456" s="41"/>
      <c r="C456" s="41"/>
      <c r="D456" s="41"/>
      <c r="E456" s="41"/>
      <c r="Q456" s="37"/>
      <c r="S456" s="38"/>
      <c r="T456" s="38"/>
      <c r="U456" s="38"/>
      <c r="V456" s="38"/>
      <c r="W456" s="37"/>
      <c r="X456" s="37"/>
    </row>
    <row r="457" spans="2:24" ht="14">
      <c r="B457" s="41"/>
      <c r="C457" s="41"/>
      <c r="D457" s="41"/>
      <c r="E457" s="41"/>
      <c r="Q457" s="37"/>
      <c r="S457" s="38"/>
      <c r="T457" s="38"/>
      <c r="U457" s="38"/>
      <c r="V457" s="38"/>
      <c r="W457" s="37"/>
      <c r="X457" s="37"/>
    </row>
    <row r="458" spans="2:24" ht="14">
      <c r="B458" s="41"/>
      <c r="C458" s="41"/>
      <c r="D458" s="41"/>
      <c r="E458" s="41"/>
      <c r="Q458" s="37"/>
      <c r="S458" s="38"/>
      <c r="T458" s="38"/>
      <c r="U458" s="38"/>
      <c r="V458" s="38"/>
      <c r="W458" s="37"/>
      <c r="X458" s="37"/>
    </row>
    <row r="459" spans="2:24" ht="14">
      <c r="B459" s="41"/>
      <c r="C459" s="41"/>
      <c r="D459" s="41"/>
      <c r="E459" s="41"/>
      <c r="Q459" s="37"/>
      <c r="S459" s="38"/>
      <c r="T459" s="38"/>
      <c r="U459" s="38"/>
      <c r="V459" s="38"/>
      <c r="W459" s="37"/>
      <c r="X459" s="37"/>
    </row>
    <row r="460" spans="2:24" ht="14">
      <c r="B460" s="41"/>
      <c r="C460" s="41"/>
      <c r="D460" s="41"/>
      <c r="E460" s="41"/>
      <c r="Q460" s="37"/>
      <c r="S460" s="38"/>
      <c r="T460" s="38"/>
      <c r="U460" s="38"/>
      <c r="V460" s="38"/>
      <c r="W460" s="37"/>
      <c r="X460" s="37"/>
    </row>
    <row r="461" spans="2:24" ht="14">
      <c r="B461" s="41"/>
      <c r="C461" s="41"/>
      <c r="D461" s="41"/>
      <c r="E461" s="41"/>
      <c r="Q461" s="37"/>
      <c r="S461" s="38"/>
      <c r="T461" s="38"/>
      <c r="U461" s="38"/>
      <c r="V461" s="38"/>
      <c r="W461" s="37"/>
      <c r="X461" s="37"/>
    </row>
    <row r="462" spans="2:24" ht="14">
      <c r="B462" s="41"/>
      <c r="C462" s="41"/>
      <c r="D462" s="41"/>
      <c r="E462" s="41"/>
      <c r="Q462" s="37"/>
      <c r="S462" s="38"/>
      <c r="T462" s="38"/>
      <c r="U462" s="38"/>
      <c r="V462" s="38"/>
      <c r="W462" s="37"/>
      <c r="X462" s="37"/>
    </row>
    <row r="463" spans="2:24" ht="14">
      <c r="B463" s="41"/>
      <c r="C463" s="41"/>
      <c r="D463" s="41"/>
      <c r="E463" s="41"/>
      <c r="Q463" s="37"/>
      <c r="S463" s="38"/>
      <c r="T463" s="38"/>
      <c r="U463" s="38"/>
      <c r="V463" s="38"/>
      <c r="W463" s="37"/>
      <c r="X463" s="37"/>
    </row>
    <row r="464" spans="2:24" ht="14">
      <c r="B464" s="41"/>
      <c r="C464" s="41"/>
      <c r="D464" s="41"/>
      <c r="E464" s="41"/>
      <c r="Q464" s="37"/>
      <c r="S464" s="38"/>
      <c r="T464" s="38"/>
      <c r="U464" s="38"/>
      <c r="V464" s="38"/>
      <c r="W464" s="37"/>
      <c r="X464" s="37"/>
    </row>
    <row r="465" spans="2:24" ht="14">
      <c r="B465" s="41"/>
      <c r="C465" s="41"/>
      <c r="D465" s="41"/>
      <c r="E465" s="41"/>
      <c r="Q465" s="37"/>
      <c r="S465" s="38"/>
      <c r="T465" s="38"/>
      <c r="U465" s="38"/>
      <c r="V465" s="38"/>
      <c r="W465" s="37"/>
      <c r="X465" s="37"/>
    </row>
    <row r="466" spans="2:24" ht="14">
      <c r="B466" s="41"/>
      <c r="C466" s="41"/>
      <c r="D466" s="41"/>
      <c r="E466" s="41"/>
      <c r="Q466" s="37"/>
      <c r="S466" s="38"/>
      <c r="T466" s="38"/>
      <c r="U466" s="38"/>
      <c r="V466" s="38"/>
      <c r="W466" s="37"/>
      <c r="X466" s="37"/>
    </row>
    <row r="467" spans="2:24" ht="14">
      <c r="B467" s="41"/>
      <c r="C467" s="41"/>
      <c r="D467" s="41"/>
      <c r="E467" s="41"/>
      <c r="Q467" s="37"/>
      <c r="S467" s="38"/>
      <c r="T467" s="38"/>
      <c r="U467" s="38"/>
      <c r="V467" s="38"/>
      <c r="W467" s="37"/>
      <c r="X467" s="37"/>
    </row>
    <row r="468" spans="2:24" ht="14">
      <c r="B468" s="41"/>
      <c r="C468" s="41"/>
      <c r="D468" s="41"/>
      <c r="E468" s="41"/>
      <c r="Q468" s="37"/>
      <c r="S468" s="38"/>
      <c r="T468" s="38"/>
      <c r="U468" s="38"/>
      <c r="V468" s="38"/>
      <c r="W468" s="37"/>
      <c r="X468" s="37"/>
    </row>
    <row r="469" spans="2:24" ht="14">
      <c r="B469" s="41"/>
      <c r="C469" s="41"/>
      <c r="D469" s="41"/>
      <c r="E469" s="41"/>
      <c r="Q469" s="37"/>
      <c r="S469" s="38"/>
      <c r="T469" s="38"/>
      <c r="U469" s="38"/>
      <c r="V469" s="38"/>
      <c r="W469" s="37"/>
      <c r="X469" s="37"/>
    </row>
    <row r="470" spans="2:24" ht="14">
      <c r="B470" s="41"/>
      <c r="C470" s="41"/>
      <c r="D470" s="41"/>
      <c r="E470" s="41"/>
      <c r="Q470" s="37"/>
      <c r="S470" s="38"/>
      <c r="T470" s="38"/>
      <c r="U470" s="38"/>
      <c r="V470" s="38"/>
      <c r="W470" s="37"/>
      <c r="X470" s="37"/>
    </row>
    <row r="471" spans="2:24" ht="14">
      <c r="B471" s="41"/>
      <c r="C471" s="41"/>
      <c r="D471" s="41"/>
      <c r="E471" s="41"/>
      <c r="Q471" s="37"/>
      <c r="S471" s="38"/>
      <c r="T471" s="38"/>
      <c r="U471" s="38"/>
      <c r="V471" s="38"/>
      <c r="W471" s="37"/>
      <c r="X471" s="37"/>
    </row>
    <row r="472" spans="2:24" ht="14">
      <c r="B472" s="41"/>
      <c r="C472" s="41"/>
      <c r="D472" s="41"/>
      <c r="E472" s="41"/>
      <c r="Q472" s="37"/>
      <c r="S472" s="38"/>
      <c r="T472" s="38"/>
      <c r="U472" s="38"/>
      <c r="V472" s="38"/>
      <c r="W472" s="37"/>
      <c r="X472" s="37"/>
    </row>
    <row r="473" spans="2:24" ht="14">
      <c r="B473" s="41"/>
      <c r="C473" s="41"/>
      <c r="D473" s="41"/>
      <c r="E473" s="41"/>
      <c r="Q473" s="37"/>
      <c r="S473" s="38"/>
      <c r="T473" s="38"/>
      <c r="U473" s="38"/>
      <c r="V473" s="38"/>
      <c r="W473" s="37"/>
      <c r="X473" s="37"/>
    </row>
    <row r="474" spans="2:24" ht="14">
      <c r="B474" s="41"/>
      <c r="C474" s="41"/>
      <c r="D474" s="41"/>
      <c r="E474" s="41"/>
      <c r="Q474" s="37"/>
      <c r="S474" s="38"/>
      <c r="T474" s="38"/>
      <c r="U474" s="38"/>
      <c r="V474" s="38"/>
      <c r="W474" s="37"/>
      <c r="X474" s="37"/>
    </row>
    <row r="475" spans="2:24" ht="14">
      <c r="B475" s="41"/>
      <c r="C475" s="41"/>
      <c r="D475" s="41"/>
      <c r="E475" s="41"/>
      <c r="Q475" s="37"/>
      <c r="S475" s="38"/>
      <c r="T475" s="38"/>
      <c r="U475" s="38"/>
      <c r="V475" s="38"/>
      <c r="W475" s="37"/>
      <c r="X475" s="37"/>
    </row>
    <row r="476" spans="2:24" ht="14">
      <c r="B476" s="41"/>
      <c r="C476" s="41"/>
      <c r="D476" s="41"/>
      <c r="E476" s="41"/>
      <c r="Q476" s="37"/>
      <c r="S476" s="38"/>
      <c r="T476" s="38"/>
      <c r="U476" s="38"/>
      <c r="V476" s="38"/>
      <c r="W476" s="37"/>
      <c r="X476" s="37"/>
    </row>
    <row r="477" spans="2:24" ht="14">
      <c r="B477" s="41"/>
      <c r="C477" s="41"/>
      <c r="D477" s="41"/>
      <c r="E477" s="41"/>
      <c r="Q477" s="37"/>
      <c r="S477" s="38"/>
      <c r="T477" s="38"/>
      <c r="U477" s="38"/>
      <c r="V477" s="38"/>
      <c r="W477" s="37"/>
      <c r="X477" s="37"/>
    </row>
    <row r="478" spans="2:24" ht="14">
      <c r="B478" s="41"/>
      <c r="C478" s="41"/>
      <c r="D478" s="41"/>
      <c r="E478" s="41"/>
      <c r="Q478" s="37"/>
      <c r="S478" s="38"/>
      <c r="T478" s="38"/>
      <c r="U478" s="38"/>
      <c r="V478" s="38"/>
      <c r="W478" s="37"/>
      <c r="X478" s="37"/>
    </row>
    <row r="479" spans="2:24" ht="14">
      <c r="B479" s="41"/>
      <c r="C479" s="41"/>
      <c r="D479" s="41"/>
      <c r="E479" s="41"/>
      <c r="Q479" s="37"/>
      <c r="S479" s="38"/>
      <c r="T479" s="38"/>
      <c r="U479" s="38"/>
      <c r="V479" s="38"/>
      <c r="W479" s="37"/>
      <c r="X479" s="37"/>
    </row>
    <row r="480" spans="2:24" ht="14">
      <c r="B480" s="41"/>
      <c r="C480" s="41"/>
      <c r="D480" s="41"/>
      <c r="E480" s="41"/>
      <c r="Q480" s="37"/>
      <c r="S480" s="38"/>
      <c r="T480" s="38"/>
      <c r="U480" s="38"/>
      <c r="V480" s="38"/>
      <c r="W480" s="37"/>
      <c r="X480" s="37"/>
    </row>
    <row r="481" spans="2:24" ht="14">
      <c r="B481" s="41"/>
      <c r="C481" s="41"/>
      <c r="D481" s="41"/>
      <c r="E481" s="41"/>
      <c r="Q481" s="37"/>
      <c r="S481" s="38"/>
      <c r="T481" s="38"/>
      <c r="U481" s="38"/>
      <c r="V481" s="38"/>
      <c r="W481" s="37"/>
      <c r="X481" s="37"/>
    </row>
    <row r="482" spans="2:24" ht="14">
      <c r="B482" s="41"/>
      <c r="C482" s="41"/>
      <c r="D482" s="41"/>
      <c r="E482" s="41"/>
      <c r="Q482" s="37"/>
      <c r="S482" s="38"/>
      <c r="T482" s="38"/>
      <c r="U482" s="38"/>
      <c r="V482" s="38"/>
      <c r="W482" s="37"/>
      <c r="X482" s="37"/>
    </row>
    <row r="483" spans="2:24" ht="14">
      <c r="B483" s="41"/>
      <c r="C483" s="41"/>
      <c r="D483" s="41"/>
      <c r="E483" s="41"/>
      <c r="Q483" s="37"/>
      <c r="S483" s="38"/>
      <c r="T483" s="38"/>
      <c r="U483" s="38"/>
      <c r="V483" s="38"/>
      <c r="W483" s="37"/>
      <c r="X483" s="37"/>
    </row>
    <row r="484" spans="2:24" ht="14">
      <c r="B484" s="41"/>
      <c r="C484" s="41"/>
      <c r="D484" s="41"/>
      <c r="E484" s="41"/>
      <c r="Q484" s="37"/>
      <c r="S484" s="38"/>
      <c r="T484" s="38"/>
      <c r="U484" s="38"/>
      <c r="V484" s="38"/>
      <c r="W484" s="37"/>
      <c r="X484" s="37"/>
    </row>
    <row r="485" spans="2:24" ht="14">
      <c r="B485" s="41"/>
      <c r="C485" s="41"/>
      <c r="D485" s="41"/>
      <c r="E485" s="41"/>
      <c r="Q485" s="37"/>
      <c r="S485" s="38"/>
      <c r="T485" s="38"/>
      <c r="U485" s="38"/>
      <c r="V485" s="38"/>
      <c r="W485" s="37"/>
      <c r="X485" s="37"/>
    </row>
    <row r="486" spans="2:24" ht="14">
      <c r="B486" s="41"/>
      <c r="C486" s="41"/>
      <c r="D486" s="41"/>
      <c r="E486" s="41"/>
      <c r="Q486" s="37"/>
      <c r="S486" s="38"/>
      <c r="T486" s="38"/>
      <c r="U486" s="38"/>
      <c r="V486" s="38"/>
      <c r="W486" s="37"/>
      <c r="X486" s="37"/>
    </row>
    <row r="487" spans="2:24" ht="14">
      <c r="B487" s="41"/>
      <c r="C487" s="41"/>
      <c r="D487" s="41"/>
      <c r="E487" s="41"/>
      <c r="Q487" s="37"/>
      <c r="S487" s="38"/>
      <c r="T487" s="38"/>
      <c r="U487" s="38"/>
      <c r="V487" s="38"/>
      <c r="W487" s="37"/>
      <c r="X487" s="37"/>
    </row>
    <row r="488" spans="2:24" ht="14">
      <c r="B488" s="41"/>
      <c r="C488" s="41"/>
      <c r="D488" s="41"/>
      <c r="E488" s="41"/>
      <c r="Q488" s="37"/>
      <c r="S488" s="38"/>
      <c r="T488" s="38"/>
      <c r="U488" s="38"/>
      <c r="V488" s="38"/>
      <c r="W488" s="37"/>
      <c r="X488" s="37"/>
    </row>
    <row r="489" spans="2:24" ht="14">
      <c r="B489" s="41"/>
      <c r="C489" s="41"/>
      <c r="D489" s="41"/>
      <c r="E489" s="41"/>
      <c r="Q489" s="37"/>
      <c r="S489" s="38"/>
      <c r="T489" s="38"/>
      <c r="U489" s="38"/>
      <c r="V489" s="38"/>
      <c r="W489" s="37"/>
      <c r="X489" s="37"/>
    </row>
    <row r="490" spans="2:24" ht="14">
      <c r="B490" s="41"/>
      <c r="C490" s="41"/>
      <c r="D490" s="41"/>
      <c r="E490" s="41"/>
      <c r="Q490" s="37"/>
      <c r="S490" s="38"/>
      <c r="T490" s="38"/>
      <c r="U490" s="38"/>
      <c r="V490" s="38"/>
      <c r="W490" s="37"/>
      <c r="X490" s="37"/>
    </row>
    <row r="491" spans="2:24" ht="14">
      <c r="B491" s="41"/>
      <c r="C491" s="41"/>
      <c r="D491" s="41"/>
      <c r="E491" s="41"/>
      <c r="Q491" s="37"/>
      <c r="S491" s="38"/>
      <c r="T491" s="38"/>
      <c r="U491" s="38"/>
      <c r="V491" s="38"/>
      <c r="W491" s="37"/>
      <c r="X491" s="37"/>
    </row>
    <row r="492" spans="2:24" ht="14">
      <c r="B492" s="41"/>
      <c r="C492" s="41"/>
      <c r="D492" s="41"/>
      <c r="E492" s="41"/>
      <c r="Q492" s="37"/>
      <c r="S492" s="38"/>
      <c r="T492" s="38"/>
      <c r="U492" s="38"/>
      <c r="V492" s="38"/>
      <c r="W492" s="37"/>
      <c r="X492" s="37"/>
    </row>
    <row r="493" spans="2:24" ht="14">
      <c r="B493" s="41"/>
      <c r="C493" s="41"/>
      <c r="D493" s="41"/>
      <c r="E493" s="41"/>
      <c r="Q493" s="37"/>
      <c r="S493" s="38"/>
      <c r="T493" s="38"/>
      <c r="U493" s="38"/>
      <c r="V493" s="38"/>
      <c r="W493" s="37"/>
      <c r="X493" s="37"/>
    </row>
    <row r="494" spans="2:24" ht="14">
      <c r="B494" s="41"/>
      <c r="C494" s="41"/>
      <c r="D494" s="41"/>
      <c r="E494" s="41"/>
      <c r="Q494" s="37"/>
      <c r="S494" s="38"/>
      <c r="T494" s="38"/>
      <c r="U494" s="38"/>
      <c r="V494" s="38"/>
      <c r="W494" s="37"/>
      <c r="X494" s="37"/>
    </row>
    <row r="495" spans="2:24" ht="14">
      <c r="B495" s="41"/>
      <c r="C495" s="41"/>
      <c r="D495" s="41"/>
      <c r="E495" s="41"/>
      <c r="Q495" s="37"/>
      <c r="S495" s="38"/>
      <c r="T495" s="38"/>
      <c r="U495" s="38"/>
      <c r="V495" s="38"/>
      <c r="W495" s="37"/>
      <c r="X495" s="37"/>
    </row>
    <row r="496" spans="2:24" ht="14">
      <c r="B496" s="41"/>
      <c r="C496" s="41"/>
      <c r="D496" s="41"/>
      <c r="E496" s="41"/>
      <c r="Q496" s="37"/>
      <c r="S496" s="38"/>
      <c r="T496" s="38"/>
      <c r="U496" s="38"/>
      <c r="V496" s="38"/>
      <c r="W496" s="37"/>
      <c r="X496" s="37"/>
    </row>
    <row r="497" spans="2:24" ht="14">
      <c r="B497" s="41"/>
      <c r="C497" s="41"/>
      <c r="D497" s="41"/>
      <c r="E497" s="41"/>
      <c r="Q497" s="37"/>
      <c r="S497" s="38"/>
      <c r="T497" s="38"/>
      <c r="U497" s="38"/>
      <c r="V497" s="38"/>
      <c r="W497" s="37"/>
      <c r="X497" s="37"/>
    </row>
    <row r="498" spans="2:24" ht="14">
      <c r="B498" s="41"/>
      <c r="C498" s="41"/>
      <c r="D498" s="41"/>
      <c r="E498" s="41"/>
      <c r="Q498" s="37"/>
      <c r="S498" s="38"/>
      <c r="T498" s="38"/>
      <c r="U498" s="38"/>
      <c r="V498" s="38"/>
      <c r="W498" s="37"/>
      <c r="X498" s="37"/>
    </row>
    <row r="499" spans="2:24" ht="14">
      <c r="B499" s="41"/>
      <c r="C499" s="41"/>
      <c r="D499" s="41"/>
      <c r="E499" s="41"/>
      <c r="Q499" s="37"/>
      <c r="S499" s="38"/>
      <c r="T499" s="38"/>
      <c r="U499" s="38"/>
      <c r="V499" s="38"/>
      <c r="W499" s="37"/>
      <c r="X499" s="37"/>
    </row>
    <row r="500" spans="2:24" ht="14">
      <c r="B500" s="41"/>
      <c r="C500" s="41"/>
      <c r="D500" s="41"/>
      <c r="E500" s="41"/>
      <c r="Q500" s="37"/>
      <c r="S500" s="38"/>
      <c r="T500" s="38"/>
      <c r="U500" s="38"/>
      <c r="V500" s="38"/>
      <c r="W500" s="37"/>
      <c r="X500" s="37"/>
    </row>
    <row r="501" spans="2:24" ht="14">
      <c r="B501" s="41"/>
      <c r="C501" s="41"/>
      <c r="D501" s="41"/>
      <c r="E501" s="41"/>
      <c r="Q501" s="37"/>
      <c r="S501" s="38"/>
      <c r="T501" s="38"/>
      <c r="U501" s="38"/>
      <c r="V501" s="38"/>
      <c r="W501" s="37"/>
      <c r="X501" s="37"/>
    </row>
    <row r="502" spans="2:24" ht="14">
      <c r="B502" s="41"/>
      <c r="C502" s="41"/>
      <c r="D502" s="41"/>
      <c r="E502" s="41"/>
      <c r="Q502" s="37"/>
      <c r="S502" s="38"/>
      <c r="T502" s="38"/>
      <c r="U502" s="38"/>
      <c r="V502" s="38"/>
      <c r="W502" s="37"/>
      <c r="X502" s="37"/>
    </row>
    <row r="503" spans="2:24" ht="14">
      <c r="B503" s="41"/>
      <c r="C503" s="41"/>
      <c r="D503" s="41"/>
      <c r="E503" s="41"/>
      <c r="Q503" s="37"/>
      <c r="S503" s="38"/>
      <c r="T503" s="38"/>
      <c r="U503" s="38"/>
      <c r="V503" s="38"/>
      <c r="W503" s="37"/>
      <c r="X503" s="37"/>
    </row>
    <row r="504" spans="2:24" ht="14">
      <c r="B504" s="41"/>
      <c r="C504" s="41"/>
      <c r="D504" s="41"/>
      <c r="E504" s="41"/>
      <c r="Q504" s="37"/>
      <c r="S504" s="38"/>
      <c r="T504" s="38"/>
      <c r="U504" s="38"/>
      <c r="V504" s="38"/>
      <c r="W504" s="37"/>
      <c r="X504" s="37"/>
    </row>
    <row r="505" spans="2:24" ht="14">
      <c r="B505" s="41"/>
      <c r="C505" s="41"/>
      <c r="D505" s="41"/>
      <c r="E505" s="41"/>
      <c r="Q505" s="37"/>
      <c r="S505" s="38"/>
      <c r="T505" s="38"/>
      <c r="U505" s="38"/>
      <c r="V505" s="38"/>
      <c r="W505" s="37"/>
      <c r="X505" s="37"/>
    </row>
    <row r="506" spans="2:24" ht="14">
      <c r="B506" s="41"/>
      <c r="C506" s="41"/>
      <c r="D506" s="41"/>
      <c r="E506" s="41"/>
      <c r="Q506" s="37"/>
      <c r="S506" s="38"/>
      <c r="T506" s="38"/>
      <c r="U506" s="38"/>
      <c r="V506" s="38"/>
      <c r="W506" s="37"/>
      <c r="X506" s="37"/>
    </row>
    <row r="507" spans="2:24" ht="14">
      <c r="B507" s="41"/>
      <c r="C507" s="41"/>
      <c r="D507" s="41"/>
      <c r="E507" s="41"/>
      <c r="Q507" s="37"/>
      <c r="S507" s="38"/>
      <c r="T507" s="38"/>
      <c r="U507" s="38"/>
      <c r="V507" s="38"/>
      <c r="W507" s="37"/>
      <c r="X507" s="37"/>
    </row>
    <row r="508" spans="2:24" ht="14">
      <c r="B508" s="41"/>
      <c r="C508" s="41"/>
      <c r="D508" s="41"/>
      <c r="E508" s="41"/>
      <c r="Q508" s="37"/>
      <c r="S508" s="38"/>
      <c r="T508" s="38"/>
      <c r="U508" s="38"/>
      <c r="V508" s="38"/>
      <c r="W508" s="37"/>
      <c r="X508" s="37"/>
    </row>
    <row r="509" spans="2:24" ht="14">
      <c r="B509" s="41"/>
      <c r="C509" s="41"/>
      <c r="D509" s="41"/>
      <c r="E509" s="41"/>
      <c r="Q509" s="37"/>
      <c r="S509" s="38"/>
      <c r="T509" s="38"/>
      <c r="U509" s="38"/>
      <c r="V509" s="38"/>
      <c r="W509" s="37"/>
      <c r="X509" s="37"/>
    </row>
    <row r="510" spans="2:24" ht="14">
      <c r="B510" s="41"/>
      <c r="C510" s="41"/>
      <c r="D510" s="41"/>
      <c r="E510" s="41"/>
      <c r="Q510" s="37"/>
      <c r="S510" s="38"/>
      <c r="T510" s="38"/>
      <c r="U510" s="38"/>
      <c r="V510" s="38"/>
      <c r="W510" s="37"/>
      <c r="X510" s="37"/>
    </row>
    <row r="511" spans="2:24" ht="14">
      <c r="B511" s="41"/>
      <c r="C511" s="41"/>
      <c r="D511" s="41"/>
      <c r="E511" s="41"/>
      <c r="Q511" s="37"/>
      <c r="S511" s="38"/>
      <c r="T511" s="38"/>
      <c r="U511" s="38"/>
      <c r="V511" s="38"/>
      <c r="W511" s="37"/>
      <c r="X511" s="37"/>
    </row>
    <row r="512" spans="2:24" ht="14">
      <c r="B512" s="41"/>
      <c r="C512" s="41"/>
      <c r="D512" s="41"/>
      <c r="E512" s="41"/>
      <c r="Q512" s="37"/>
      <c r="S512" s="38"/>
      <c r="T512" s="38"/>
      <c r="U512" s="38"/>
      <c r="V512" s="38"/>
      <c r="W512" s="37"/>
      <c r="X512" s="37"/>
    </row>
    <row r="513" spans="2:24" ht="14">
      <c r="B513" s="41"/>
      <c r="C513" s="41"/>
      <c r="D513" s="41"/>
      <c r="E513" s="41"/>
      <c r="Q513" s="37"/>
      <c r="S513" s="38"/>
      <c r="T513" s="38"/>
      <c r="U513" s="38"/>
      <c r="V513" s="38"/>
      <c r="W513" s="37"/>
      <c r="X513" s="37"/>
    </row>
    <row r="514" spans="2:24" ht="14">
      <c r="B514" s="41"/>
      <c r="C514" s="41"/>
      <c r="D514" s="41"/>
      <c r="E514" s="41"/>
      <c r="Q514" s="37"/>
      <c r="S514" s="38"/>
      <c r="T514" s="38"/>
      <c r="U514" s="38"/>
      <c r="V514" s="38"/>
      <c r="W514" s="37"/>
      <c r="X514" s="37"/>
    </row>
    <row r="515" spans="2:24" ht="14">
      <c r="B515" s="41"/>
      <c r="C515" s="41"/>
      <c r="D515" s="41"/>
      <c r="E515" s="41"/>
      <c r="Q515" s="37"/>
      <c r="S515" s="38"/>
      <c r="T515" s="38"/>
      <c r="U515" s="38"/>
      <c r="V515" s="38"/>
      <c r="W515" s="37"/>
      <c r="X515" s="37"/>
    </row>
    <row r="516" spans="2:24" ht="14">
      <c r="B516" s="41"/>
      <c r="C516" s="41"/>
      <c r="D516" s="41"/>
      <c r="E516" s="41"/>
      <c r="Q516" s="37"/>
      <c r="S516" s="38"/>
      <c r="T516" s="38"/>
      <c r="U516" s="38"/>
      <c r="V516" s="38"/>
      <c r="W516" s="37"/>
      <c r="X516" s="37"/>
    </row>
    <row r="517" spans="2:24" ht="14">
      <c r="B517" s="41"/>
      <c r="C517" s="41"/>
      <c r="D517" s="41"/>
      <c r="E517" s="41"/>
      <c r="Q517" s="37"/>
      <c r="S517" s="38"/>
      <c r="T517" s="38"/>
      <c r="U517" s="38"/>
      <c r="V517" s="38"/>
      <c r="W517" s="37"/>
      <c r="X517" s="37"/>
    </row>
    <row r="518" spans="2:24" ht="14">
      <c r="B518" s="41"/>
      <c r="C518" s="41"/>
      <c r="D518" s="41"/>
      <c r="E518" s="41"/>
      <c r="Q518" s="37"/>
      <c r="S518" s="38"/>
      <c r="T518" s="38"/>
      <c r="U518" s="38"/>
      <c r="V518" s="38"/>
      <c r="W518" s="37"/>
      <c r="X518" s="37"/>
    </row>
    <row r="519" spans="2:24" ht="14">
      <c r="B519" s="41"/>
      <c r="C519" s="41"/>
      <c r="D519" s="41"/>
      <c r="E519" s="41"/>
      <c r="Q519" s="37"/>
      <c r="S519" s="38"/>
      <c r="T519" s="38"/>
      <c r="U519" s="38"/>
      <c r="V519" s="38"/>
      <c r="W519" s="37"/>
      <c r="X519" s="37"/>
    </row>
    <row r="520" spans="2:24" ht="14">
      <c r="B520" s="41"/>
      <c r="C520" s="41"/>
      <c r="D520" s="41"/>
      <c r="E520" s="41"/>
      <c r="Q520" s="37"/>
      <c r="S520" s="38"/>
      <c r="T520" s="38"/>
      <c r="U520" s="38"/>
      <c r="V520" s="38"/>
      <c r="W520" s="37"/>
      <c r="X520" s="37"/>
    </row>
    <row r="521" spans="2:24" ht="14">
      <c r="B521" s="41"/>
      <c r="C521" s="41"/>
      <c r="D521" s="41"/>
      <c r="E521" s="41"/>
      <c r="Q521" s="37"/>
      <c r="S521" s="38"/>
      <c r="T521" s="38"/>
      <c r="U521" s="38"/>
      <c r="V521" s="38"/>
      <c r="W521" s="37"/>
      <c r="X521" s="37"/>
    </row>
    <row r="522" spans="2:24" ht="14">
      <c r="B522" s="41"/>
      <c r="C522" s="41"/>
      <c r="D522" s="41"/>
      <c r="E522" s="41"/>
      <c r="Q522" s="37"/>
      <c r="S522" s="38"/>
      <c r="T522" s="38"/>
      <c r="U522" s="38"/>
      <c r="V522" s="38"/>
      <c r="W522" s="37"/>
      <c r="X522" s="37"/>
    </row>
    <row r="523" spans="2:24" ht="14">
      <c r="B523" s="41"/>
      <c r="C523" s="41"/>
      <c r="D523" s="41"/>
      <c r="E523" s="41"/>
      <c r="Q523" s="37"/>
      <c r="S523" s="38"/>
      <c r="T523" s="38"/>
      <c r="U523" s="38"/>
      <c r="V523" s="38"/>
      <c r="W523" s="37"/>
      <c r="X523" s="37"/>
    </row>
    <row r="524" spans="2:24" ht="14">
      <c r="B524" s="41"/>
      <c r="C524" s="41"/>
      <c r="D524" s="41"/>
      <c r="E524" s="41"/>
      <c r="Q524" s="37"/>
      <c r="S524" s="38"/>
      <c r="T524" s="38"/>
      <c r="U524" s="38"/>
      <c r="V524" s="38"/>
      <c r="W524" s="37"/>
      <c r="X524" s="37"/>
    </row>
    <row r="525" spans="2:24" ht="14">
      <c r="B525" s="41"/>
      <c r="C525" s="41"/>
      <c r="D525" s="41"/>
      <c r="E525" s="41"/>
      <c r="Q525" s="37"/>
      <c r="S525" s="38"/>
      <c r="T525" s="38"/>
      <c r="U525" s="38"/>
      <c r="V525" s="38"/>
      <c r="W525" s="37"/>
      <c r="X525" s="37"/>
    </row>
    <row r="526" spans="2:24" ht="14">
      <c r="B526" s="41"/>
      <c r="C526" s="41"/>
      <c r="D526" s="41"/>
      <c r="E526" s="41"/>
      <c r="Q526" s="37"/>
      <c r="S526" s="38"/>
      <c r="T526" s="38"/>
      <c r="U526" s="38"/>
      <c r="V526" s="38"/>
      <c r="W526" s="37"/>
      <c r="X526" s="37"/>
    </row>
    <row r="527" spans="2:24" ht="14">
      <c r="B527" s="41"/>
      <c r="C527" s="41"/>
      <c r="D527" s="41"/>
      <c r="E527" s="41"/>
      <c r="Q527" s="37"/>
      <c r="S527" s="38"/>
      <c r="T527" s="38"/>
      <c r="U527" s="38"/>
      <c r="V527" s="38"/>
      <c r="W527" s="37"/>
      <c r="X527" s="37"/>
    </row>
    <row r="528" spans="2:24" ht="14">
      <c r="B528" s="41"/>
      <c r="C528" s="41"/>
      <c r="D528" s="41"/>
      <c r="E528" s="41"/>
      <c r="Q528" s="37"/>
      <c r="S528" s="38"/>
      <c r="T528" s="38"/>
      <c r="U528" s="38"/>
      <c r="V528" s="38"/>
      <c r="W528" s="37"/>
      <c r="X528" s="37"/>
    </row>
    <row r="529" spans="2:24" ht="14">
      <c r="B529" s="41"/>
      <c r="C529" s="41"/>
      <c r="D529" s="41"/>
      <c r="E529" s="41"/>
      <c r="Q529" s="37"/>
      <c r="S529" s="38"/>
      <c r="T529" s="38"/>
      <c r="U529" s="38"/>
      <c r="V529" s="38"/>
      <c r="W529" s="37"/>
      <c r="X529" s="37"/>
    </row>
    <row r="530" spans="2:24" ht="14">
      <c r="B530" s="41"/>
      <c r="C530" s="41"/>
      <c r="D530" s="41"/>
      <c r="E530" s="41"/>
      <c r="Q530" s="37"/>
      <c r="S530" s="38"/>
      <c r="T530" s="38"/>
      <c r="U530" s="38"/>
      <c r="V530" s="38"/>
      <c r="W530" s="37"/>
      <c r="X530" s="37"/>
    </row>
    <row r="531" spans="2:24" ht="14">
      <c r="B531" s="41"/>
      <c r="C531" s="41"/>
      <c r="D531" s="41"/>
      <c r="E531" s="41"/>
      <c r="Q531" s="37"/>
      <c r="S531" s="38"/>
      <c r="T531" s="38"/>
      <c r="U531" s="38"/>
      <c r="V531" s="38"/>
      <c r="W531" s="37"/>
      <c r="X531" s="37"/>
    </row>
    <row r="532" spans="2:24" ht="14">
      <c r="B532" s="41"/>
      <c r="C532" s="41"/>
      <c r="D532" s="41"/>
      <c r="E532" s="41"/>
      <c r="Q532" s="37"/>
      <c r="S532" s="38"/>
      <c r="T532" s="38"/>
      <c r="U532" s="38"/>
      <c r="V532" s="38"/>
      <c r="W532" s="37"/>
      <c r="X532" s="37"/>
    </row>
    <row r="533" spans="2:24" ht="14">
      <c r="B533" s="41"/>
      <c r="C533" s="41"/>
      <c r="D533" s="41"/>
      <c r="E533" s="41"/>
      <c r="Q533" s="37"/>
      <c r="S533" s="38"/>
      <c r="T533" s="38"/>
      <c r="U533" s="38"/>
      <c r="V533" s="38"/>
      <c r="W533" s="37"/>
      <c r="X533" s="37"/>
    </row>
    <row r="534" spans="2:24" ht="14">
      <c r="B534" s="41"/>
      <c r="C534" s="41"/>
      <c r="D534" s="41"/>
      <c r="E534" s="41"/>
      <c r="Q534" s="37"/>
      <c r="S534" s="38"/>
      <c r="T534" s="38"/>
      <c r="U534" s="38"/>
      <c r="V534" s="38"/>
      <c r="W534" s="37"/>
      <c r="X534" s="37"/>
    </row>
    <row r="535" spans="2:24" ht="14">
      <c r="B535" s="41"/>
      <c r="C535" s="41"/>
      <c r="D535" s="41"/>
      <c r="E535" s="41"/>
      <c r="Q535" s="37"/>
      <c r="S535" s="38"/>
      <c r="T535" s="38"/>
      <c r="U535" s="38"/>
      <c r="V535" s="38"/>
      <c r="W535" s="37"/>
      <c r="X535" s="37"/>
    </row>
    <row r="536" spans="2:24" ht="14">
      <c r="B536" s="41"/>
      <c r="C536" s="41"/>
      <c r="D536" s="41"/>
      <c r="E536" s="41"/>
      <c r="Q536" s="37"/>
      <c r="S536" s="38"/>
      <c r="T536" s="38"/>
      <c r="U536" s="38"/>
      <c r="V536" s="38"/>
      <c r="W536" s="37"/>
      <c r="X536" s="37"/>
    </row>
    <row r="537" spans="2:24" ht="14">
      <c r="B537" s="41"/>
      <c r="C537" s="41"/>
      <c r="D537" s="41"/>
      <c r="E537" s="41"/>
      <c r="Q537" s="37"/>
      <c r="S537" s="38"/>
      <c r="T537" s="38"/>
      <c r="U537" s="38"/>
      <c r="V537" s="38"/>
      <c r="W537" s="37"/>
      <c r="X537" s="37"/>
    </row>
    <row r="538" spans="2:24" ht="14">
      <c r="B538" s="41"/>
      <c r="C538" s="41"/>
      <c r="D538" s="41"/>
      <c r="E538" s="41"/>
      <c r="Q538" s="37"/>
      <c r="S538" s="38"/>
      <c r="T538" s="38"/>
      <c r="U538" s="38"/>
      <c r="V538" s="38"/>
      <c r="W538" s="37"/>
      <c r="X538" s="37"/>
    </row>
    <row r="539" spans="2:24" ht="14">
      <c r="B539" s="41"/>
      <c r="C539" s="41"/>
      <c r="D539" s="41"/>
      <c r="E539" s="41"/>
      <c r="Q539" s="37"/>
      <c r="S539" s="38"/>
      <c r="T539" s="38"/>
      <c r="U539" s="38"/>
      <c r="V539" s="38"/>
      <c r="W539" s="37"/>
      <c r="X539" s="37"/>
    </row>
    <row r="540" spans="2:24" ht="14">
      <c r="B540" s="41"/>
      <c r="C540" s="41"/>
      <c r="D540" s="41"/>
      <c r="E540" s="41"/>
      <c r="Q540" s="37"/>
      <c r="S540" s="38"/>
      <c r="T540" s="38"/>
      <c r="U540" s="38"/>
      <c r="V540" s="38"/>
      <c r="W540" s="37"/>
      <c r="X540" s="37"/>
    </row>
    <row r="541" spans="2:24" ht="14">
      <c r="B541" s="41"/>
      <c r="C541" s="41"/>
      <c r="D541" s="41"/>
      <c r="E541" s="41"/>
      <c r="Q541" s="37"/>
      <c r="S541" s="38"/>
      <c r="T541" s="38"/>
      <c r="U541" s="38"/>
      <c r="V541" s="38"/>
      <c r="W541" s="37"/>
      <c r="X541" s="37"/>
    </row>
    <row r="542" spans="2:24" ht="14">
      <c r="B542" s="41"/>
      <c r="C542" s="41"/>
      <c r="D542" s="41"/>
      <c r="E542" s="41"/>
      <c r="Q542" s="37"/>
      <c r="S542" s="38"/>
      <c r="T542" s="38"/>
      <c r="U542" s="38"/>
      <c r="V542" s="38"/>
      <c r="W542" s="37"/>
      <c r="X542" s="37"/>
    </row>
    <row r="543" spans="2:24" ht="14">
      <c r="B543" s="41"/>
      <c r="C543" s="41"/>
      <c r="D543" s="41"/>
      <c r="E543" s="41"/>
      <c r="Q543" s="37"/>
      <c r="S543" s="38"/>
      <c r="T543" s="38"/>
      <c r="U543" s="38"/>
      <c r="V543" s="38"/>
      <c r="W543" s="37"/>
      <c r="X543" s="37"/>
    </row>
    <row r="544" spans="2:24" ht="14">
      <c r="B544" s="41"/>
      <c r="C544" s="41"/>
      <c r="D544" s="41"/>
      <c r="E544" s="41"/>
      <c r="Q544" s="37"/>
      <c r="S544" s="38"/>
      <c r="T544" s="38"/>
      <c r="U544" s="38"/>
      <c r="V544" s="38"/>
      <c r="W544" s="37"/>
      <c r="X544" s="37"/>
    </row>
    <row r="545" spans="2:24" ht="14">
      <c r="B545" s="41"/>
      <c r="C545" s="41"/>
      <c r="D545" s="41"/>
      <c r="E545" s="41"/>
      <c r="Q545" s="37"/>
      <c r="S545" s="38"/>
      <c r="T545" s="38"/>
      <c r="U545" s="38"/>
      <c r="V545" s="38"/>
      <c r="W545" s="37"/>
      <c r="X545" s="37"/>
    </row>
    <row r="546" spans="2:24" ht="14">
      <c r="B546" s="41"/>
      <c r="C546" s="41"/>
      <c r="D546" s="41"/>
      <c r="E546" s="41"/>
      <c r="Q546" s="37"/>
      <c r="S546" s="38"/>
      <c r="T546" s="38"/>
      <c r="U546" s="38"/>
      <c r="V546" s="38"/>
      <c r="W546" s="37"/>
      <c r="X546" s="37"/>
    </row>
    <row r="547" spans="2:24" ht="14">
      <c r="B547" s="41"/>
      <c r="C547" s="41"/>
      <c r="D547" s="41"/>
      <c r="E547" s="41"/>
      <c r="Q547" s="37"/>
      <c r="S547" s="38"/>
      <c r="T547" s="38"/>
      <c r="U547" s="38"/>
      <c r="V547" s="38"/>
      <c r="W547" s="37"/>
      <c r="X547" s="37"/>
    </row>
    <row r="548" spans="2:24" ht="14">
      <c r="B548" s="41"/>
      <c r="C548" s="41"/>
      <c r="D548" s="41"/>
      <c r="E548" s="41"/>
      <c r="Q548" s="37"/>
      <c r="S548" s="38"/>
      <c r="T548" s="38"/>
      <c r="U548" s="38"/>
      <c r="V548" s="38"/>
      <c r="W548" s="37"/>
      <c r="X548" s="37"/>
    </row>
    <row r="549" spans="2:24" ht="14">
      <c r="B549" s="41"/>
      <c r="C549" s="41"/>
      <c r="D549" s="41"/>
      <c r="E549" s="41"/>
      <c r="Q549" s="37"/>
      <c r="S549" s="38"/>
      <c r="T549" s="38"/>
      <c r="U549" s="38"/>
      <c r="V549" s="38"/>
      <c r="W549" s="37"/>
      <c r="X549" s="37"/>
    </row>
    <row r="550" spans="2:24" ht="14">
      <c r="B550" s="41"/>
      <c r="C550" s="41"/>
      <c r="D550" s="41"/>
      <c r="E550" s="41"/>
      <c r="Q550" s="37"/>
      <c r="S550" s="38"/>
      <c r="T550" s="38"/>
      <c r="U550" s="38"/>
      <c r="V550" s="38"/>
      <c r="W550" s="37"/>
      <c r="X550" s="37"/>
    </row>
    <row r="551" spans="2:24" ht="14">
      <c r="B551" s="41"/>
      <c r="C551" s="41"/>
      <c r="D551" s="41"/>
      <c r="E551" s="41"/>
      <c r="Q551" s="37"/>
      <c r="S551" s="38"/>
      <c r="T551" s="38"/>
      <c r="U551" s="38"/>
      <c r="V551" s="38"/>
      <c r="W551" s="37"/>
      <c r="X551" s="37"/>
    </row>
    <row r="552" spans="2:24" ht="14">
      <c r="B552" s="41"/>
      <c r="C552" s="41"/>
      <c r="D552" s="41"/>
      <c r="E552" s="41"/>
      <c r="Q552" s="37"/>
      <c r="S552" s="38"/>
      <c r="T552" s="38"/>
      <c r="U552" s="38"/>
      <c r="V552" s="38"/>
      <c r="W552" s="37"/>
      <c r="X552" s="37"/>
    </row>
    <row r="553" spans="2:24" ht="14">
      <c r="B553" s="41"/>
      <c r="C553" s="41"/>
      <c r="D553" s="41"/>
      <c r="E553" s="41"/>
      <c r="Q553" s="37"/>
      <c r="S553" s="38"/>
      <c r="T553" s="38"/>
      <c r="U553" s="38"/>
      <c r="V553" s="38"/>
      <c r="W553" s="37"/>
      <c r="X553" s="37"/>
    </row>
    <row r="554" spans="2:24" ht="14">
      <c r="B554" s="41"/>
      <c r="C554" s="41"/>
      <c r="D554" s="41"/>
      <c r="E554" s="41"/>
      <c r="Q554" s="37"/>
      <c r="S554" s="38"/>
      <c r="T554" s="38"/>
      <c r="U554" s="38"/>
      <c r="V554" s="38"/>
      <c r="W554" s="37"/>
      <c r="X554" s="37"/>
    </row>
    <row r="555" spans="2:24" ht="14">
      <c r="B555" s="41"/>
      <c r="C555" s="41"/>
      <c r="D555" s="41"/>
      <c r="E555" s="41"/>
      <c r="Q555" s="37"/>
      <c r="S555" s="38"/>
      <c r="T555" s="38"/>
      <c r="U555" s="38"/>
      <c r="V555" s="38"/>
      <c r="W555" s="37"/>
      <c r="X555" s="37"/>
    </row>
    <row r="556" spans="2:24" ht="14">
      <c r="B556" s="41"/>
      <c r="C556" s="41"/>
      <c r="D556" s="41"/>
      <c r="E556" s="41"/>
      <c r="Q556" s="37"/>
      <c r="S556" s="38"/>
      <c r="T556" s="38"/>
      <c r="U556" s="38"/>
      <c r="V556" s="38"/>
      <c r="W556" s="37"/>
      <c r="X556" s="37"/>
    </row>
    <row r="557" spans="2:24" ht="14">
      <c r="B557" s="41"/>
      <c r="C557" s="41"/>
      <c r="D557" s="41"/>
      <c r="E557" s="41"/>
      <c r="Q557" s="37"/>
      <c r="S557" s="38"/>
      <c r="T557" s="38"/>
      <c r="U557" s="38"/>
      <c r="V557" s="38"/>
      <c r="W557" s="37"/>
      <c r="X557" s="37"/>
    </row>
    <row r="558" spans="2:24" ht="14">
      <c r="B558" s="41"/>
      <c r="C558" s="41"/>
      <c r="D558" s="41"/>
      <c r="E558" s="41"/>
      <c r="Q558" s="37"/>
      <c r="S558" s="38"/>
      <c r="T558" s="38"/>
      <c r="U558" s="38"/>
      <c r="V558" s="38"/>
      <c r="W558" s="37"/>
      <c r="X558" s="37"/>
    </row>
    <row r="559" spans="2:24" ht="14">
      <c r="B559" s="41"/>
      <c r="C559" s="41"/>
      <c r="D559" s="41"/>
      <c r="E559" s="41"/>
      <c r="Q559" s="37"/>
      <c r="S559" s="38"/>
      <c r="T559" s="38"/>
      <c r="U559" s="38"/>
      <c r="V559" s="38"/>
      <c r="W559" s="37"/>
      <c r="X559" s="37"/>
    </row>
    <row r="560" spans="2:24" ht="14">
      <c r="B560" s="41"/>
      <c r="C560" s="41"/>
      <c r="D560" s="41"/>
      <c r="E560" s="41"/>
      <c r="Q560" s="37"/>
      <c r="S560" s="38"/>
      <c r="T560" s="38"/>
      <c r="U560" s="38"/>
      <c r="V560" s="38"/>
      <c r="W560" s="37"/>
      <c r="X560" s="37"/>
    </row>
    <row r="561" spans="2:24" ht="14">
      <c r="B561" s="41"/>
      <c r="C561" s="41"/>
      <c r="D561" s="41"/>
      <c r="E561" s="41"/>
      <c r="Q561" s="37"/>
      <c r="S561" s="38"/>
      <c r="T561" s="38"/>
      <c r="U561" s="38"/>
      <c r="V561" s="38"/>
      <c r="W561" s="37"/>
      <c r="X561" s="37"/>
    </row>
    <row r="562" spans="2:24" ht="14">
      <c r="B562" s="41"/>
      <c r="C562" s="41"/>
      <c r="D562" s="41"/>
      <c r="E562" s="41"/>
      <c r="Q562" s="37"/>
      <c r="S562" s="38"/>
      <c r="T562" s="38"/>
      <c r="U562" s="38"/>
      <c r="V562" s="38"/>
      <c r="W562" s="37"/>
      <c r="X562" s="37"/>
    </row>
    <row r="563" spans="2:24" ht="14">
      <c r="B563" s="41"/>
      <c r="C563" s="41"/>
      <c r="D563" s="41"/>
      <c r="E563" s="41"/>
      <c r="Q563" s="37"/>
      <c r="S563" s="38"/>
      <c r="T563" s="38"/>
      <c r="U563" s="38"/>
      <c r="V563" s="38"/>
      <c r="W563" s="37"/>
      <c r="X563" s="37"/>
    </row>
    <row r="564" spans="2:24" ht="14">
      <c r="B564" s="41"/>
      <c r="C564" s="41"/>
      <c r="D564" s="41"/>
      <c r="E564" s="41"/>
      <c r="Q564" s="37"/>
      <c r="S564" s="38"/>
      <c r="T564" s="38"/>
      <c r="U564" s="38"/>
      <c r="V564" s="38"/>
      <c r="W564" s="37"/>
      <c r="X564" s="37"/>
    </row>
    <row r="565" spans="2:24" ht="14">
      <c r="B565" s="41"/>
      <c r="C565" s="41"/>
      <c r="D565" s="41"/>
      <c r="E565" s="41"/>
      <c r="Q565" s="37"/>
      <c r="S565" s="38"/>
      <c r="T565" s="38"/>
      <c r="U565" s="38"/>
      <c r="V565" s="38"/>
      <c r="W565" s="37"/>
      <c r="X565" s="37"/>
    </row>
    <row r="566" spans="2:24" ht="14">
      <c r="B566" s="41"/>
      <c r="C566" s="41"/>
      <c r="D566" s="41"/>
      <c r="E566" s="41"/>
      <c r="Q566" s="37"/>
      <c r="S566" s="38"/>
      <c r="T566" s="38"/>
      <c r="U566" s="38"/>
      <c r="V566" s="38"/>
      <c r="W566" s="37"/>
      <c r="X566" s="37"/>
    </row>
    <row r="567" spans="2:24" ht="14">
      <c r="B567" s="41"/>
      <c r="C567" s="41"/>
      <c r="D567" s="41"/>
      <c r="E567" s="41"/>
      <c r="Q567" s="37"/>
      <c r="S567" s="38"/>
      <c r="T567" s="38"/>
      <c r="U567" s="38"/>
      <c r="V567" s="38"/>
      <c r="W567" s="37"/>
      <c r="X567" s="37"/>
    </row>
    <row r="568" spans="2:24" ht="14">
      <c r="B568" s="41"/>
      <c r="C568" s="41"/>
      <c r="D568" s="41"/>
      <c r="E568" s="41"/>
      <c r="Q568" s="37"/>
      <c r="S568" s="38"/>
      <c r="T568" s="38"/>
      <c r="U568" s="38"/>
      <c r="V568" s="38"/>
      <c r="W568" s="37"/>
      <c r="X568" s="37"/>
    </row>
    <row r="569" spans="2:24" ht="14">
      <c r="B569" s="41"/>
      <c r="C569" s="41"/>
      <c r="D569" s="41"/>
      <c r="E569" s="41"/>
      <c r="Q569" s="37"/>
      <c r="S569" s="38"/>
      <c r="T569" s="38"/>
      <c r="U569" s="38"/>
      <c r="V569" s="38"/>
      <c r="W569" s="37"/>
      <c r="X569" s="37"/>
    </row>
    <row r="570" spans="2:24" ht="14">
      <c r="B570" s="41"/>
      <c r="C570" s="41"/>
      <c r="D570" s="41"/>
      <c r="E570" s="41"/>
      <c r="Q570" s="37"/>
      <c r="S570" s="38"/>
      <c r="T570" s="38"/>
      <c r="U570" s="38"/>
      <c r="V570" s="38"/>
      <c r="W570" s="37"/>
      <c r="X570" s="37"/>
    </row>
    <row r="571" spans="2:24" ht="14">
      <c r="B571" s="41"/>
      <c r="C571" s="41"/>
      <c r="D571" s="41"/>
      <c r="E571" s="41"/>
      <c r="Q571" s="37"/>
      <c r="S571" s="38"/>
      <c r="T571" s="38"/>
      <c r="U571" s="38"/>
      <c r="V571" s="38"/>
      <c r="W571" s="37"/>
      <c r="X571" s="37"/>
    </row>
    <row r="572" spans="2:24" ht="14">
      <c r="B572" s="41"/>
      <c r="C572" s="41"/>
      <c r="D572" s="41"/>
      <c r="E572" s="41"/>
      <c r="Q572" s="37"/>
      <c r="S572" s="38"/>
      <c r="T572" s="38"/>
      <c r="U572" s="38"/>
      <c r="V572" s="38"/>
      <c r="W572" s="37"/>
      <c r="X572" s="37"/>
    </row>
    <row r="573" spans="2:24" ht="14">
      <c r="B573" s="41"/>
      <c r="C573" s="41"/>
      <c r="D573" s="41"/>
      <c r="E573" s="41"/>
      <c r="Q573" s="37"/>
      <c r="S573" s="38"/>
      <c r="T573" s="38"/>
      <c r="U573" s="38"/>
      <c r="V573" s="38"/>
      <c r="W573" s="37"/>
      <c r="X573" s="37"/>
    </row>
    <row r="574" spans="2:24" ht="14">
      <c r="B574" s="41"/>
      <c r="C574" s="41"/>
      <c r="D574" s="41"/>
      <c r="E574" s="41"/>
      <c r="Q574" s="37"/>
      <c r="S574" s="38"/>
      <c r="T574" s="38"/>
      <c r="U574" s="38"/>
      <c r="V574" s="38"/>
      <c r="W574" s="37"/>
      <c r="X574" s="37"/>
    </row>
    <row r="575" spans="2:24" ht="14">
      <c r="B575" s="41"/>
      <c r="C575" s="41"/>
      <c r="D575" s="41"/>
      <c r="E575" s="41"/>
      <c r="Q575" s="37"/>
      <c r="S575" s="38"/>
      <c r="T575" s="38"/>
      <c r="U575" s="38"/>
      <c r="V575" s="38"/>
      <c r="W575" s="37"/>
      <c r="X575" s="37"/>
    </row>
    <row r="576" spans="2:24" ht="14">
      <c r="B576" s="41"/>
      <c r="C576" s="41"/>
      <c r="D576" s="41"/>
      <c r="E576" s="41"/>
      <c r="Q576" s="37"/>
      <c r="S576" s="38"/>
      <c r="T576" s="38"/>
      <c r="U576" s="38"/>
      <c r="V576" s="38"/>
      <c r="W576" s="37"/>
      <c r="X576" s="37"/>
    </row>
    <row r="577" spans="2:24" ht="14">
      <c r="B577" s="41"/>
      <c r="C577" s="41"/>
      <c r="D577" s="41"/>
      <c r="E577" s="41"/>
      <c r="Q577" s="37"/>
      <c r="S577" s="38"/>
      <c r="T577" s="38"/>
      <c r="U577" s="38"/>
      <c r="V577" s="38"/>
      <c r="W577" s="37"/>
      <c r="X577" s="37"/>
    </row>
    <row r="578" spans="2:24" ht="14">
      <c r="B578" s="41"/>
      <c r="C578" s="41"/>
      <c r="D578" s="41"/>
      <c r="E578" s="41"/>
      <c r="Q578" s="37"/>
      <c r="S578" s="38"/>
      <c r="T578" s="38"/>
      <c r="U578" s="38"/>
      <c r="V578" s="38"/>
      <c r="W578" s="37"/>
      <c r="X578" s="37"/>
    </row>
    <row r="579" spans="2:24" ht="14">
      <c r="B579" s="41"/>
      <c r="C579" s="41"/>
      <c r="D579" s="41"/>
      <c r="E579" s="41"/>
      <c r="Q579" s="37"/>
      <c r="S579" s="38"/>
      <c r="T579" s="38"/>
      <c r="U579" s="38"/>
      <c r="V579" s="38"/>
      <c r="W579" s="37"/>
      <c r="X579" s="37"/>
    </row>
    <row r="580" spans="2:24" ht="14">
      <c r="B580" s="41"/>
      <c r="C580" s="41"/>
      <c r="D580" s="41"/>
      <c r="E580" s="41"/>
      <c r="Q580" s="37"/>
      <c r="S580" s="38"/>
      <c r="T580" s="38"/>
      <c r="U580" s="38"/>
      <c r="V580" s="38"/>
      <c r="W580" s="37"/>
      <c r="X580" s="37"/>
    </row>
    <row r="581" spans="2:24" ht="14">
      <c r="B581" s="41"/>
      <c r="C581" s="41"/>
      <c r="D581" s="41"/>
      <c r="E581" s="41"/>
      <c r="Q581" s="37"/>
      <c r="S581" s="38"/>
      <c r="T581" s="38"/>
      <c r="U581" s="38"/>
      <c r="V581" s="38"/>
      <c r="W581" s="37"/>
      <c r="X581" s="37"/>
    </row>
    <row r="582" spans="2:24" ht="14">
      <c r="B582" s="41"/>
      <c r="C582" s="41"/>
      <c r="D582" s="41"/>
      <c r="E582" s="41"/>
      <c r="Q582" s="37"/>
      <c r="S582" s="38"/>
      <c r="T582" s="38"/>
      <c r="U582" s="38"/>
      <c r="V582" s="38"/>
      <c r="W582" s="37"/>
      <c r="X582" s="37"/>
    </row>
    <row r="583" spans="2:24" ht="14">
      <c r="B583" s="41"/>
      <c r="C583" s="41"/>
      <c r="D583" s="41"/>
      <c r="E583" s="41"/>
      <c r="Q583" s="37"/>
      <c r="S583" s="38"/>
      <c r="T583" s="38"/>
      <c r="U583" s="38"/>
      <c r="V583" s="38"/>
      <c r="W583" s="37"/>
      <c r="X583" s="37"/>
    </row>
    <row r="584" spans="2:24" ht="14">
      <c r="B584" s="41"/>
      <c r="C584" s="41"/>
      <c r="D584" s="41"/>
      <c r="E584" s="41"/>
      <c r="Q584" s="37"/>
      <c r="S584" s="38"/>
      <c r="T584" s="38"/>
      <c r="U584" s="38"/>
      <c r="V584" s="38"/>
      <c r="W584" s="37"/>
      <c r="X584" s="37"/>
    </row>
    <row r="585" spans="2:24" ht="14">
      <c r="B585" s="41"/>
      <c r="C585" s="41"/>
      <c r="D585" s="41"/>
      <c r="E585" s="41"/>
      <c r="Q585" s="37"/>
      <c r="S585" s="38"/>
      <c r="T585" s="38"/>
      <c r="U585" s="38"/>
      <c r="V585" s="38"/>
      <c r="W585" s="37"/>
      <c r="X585" s="37"/>
    </row>
    <row r="586" spans="2:24" ht="14">
      <c r="B586" s="41"/>
      <c r="C586" s="41"/>
      <c r="D586" s="41"/>
      <c r="E586" s="41"/>
      <c r="Q586" s="37"/>
      <c r="S586" s="38"/>
      <c r="T586" s="38"/>
      <c r="U586" s="38"/>
      <c r="V586" s="38"/>
      <c r="W586" s="37"/>
      <c r="X586" s="37"/>
    </row>
    <row r="587" spans="2:24" ht="14">
      <c r="B587" s="41"/>
      <c r="C587" s="41"/>
      <c r="D587" s="41"/>
      <c r="E587" s="41"/>
      <c r="Q587" s="37"/>
      <c r="S587" s="38"/>
      <c r="T587" s="38"/>
      <c r="U587" s="38"/>
      <c r="V587" s="38"/>
      <c r="W587" s="37"/>
      <c r="X587" s="37"/>
    </row>
    <row r="588" spans="2:24" ht="14">
      <c r="B588" s="41"/>
      <c r="C588" s="41"/>
      <c r="D588" s="41"/>
      <c r="E588" s="41"/>
      <c r="Q588" s="37"/>
      <c r="S588" s="38"/>
      <c r="T588" s="38"/>
      <c r="U588" s="38"/>
      <c r="V588" s="38"/>
      <c r="W588" s="37"/>
      <c r="X588" s="37"/>
    </row>
    <row r="589" spans="2:24" ht="14">
      <c r="B589" s="41"/>
      <c r="C589" s="41"/>
      <c r="D589" s="41"/>
      <c r="E589" s="41"/>
      <c r="Q589" s="37"/>
      <c r="S589" s="38"/>
      <c r="T589" s="38"/>
      <c r="U589" s="38"/>
      <c r="V589" s="38"/>
      <c r="W589" s="37"/>
      <c r="X589" s="37"/>
    </row>
    <row r="590" spans="2:24" ht="14">
      <c r="B590" s="41"/>
      <c r="C590" s="41"/>
      <c r="D590" s="41"/>
      <c r="E590" s="41"/>
      <c r="Q590" s="37"/>
      <c r="S590" s="38"/>
      <c r="T590" s="38"/>
      <c r="U590" s="38"/>
      <c r="V590" s="38"/>
      <c r="W590" s="37"/>
      <c r="X590" s="37"/>
    </row>
    <row r="591" spans="2:24" ht="14">
      <c r="B591" s="41"/>
      <c r="C591" s="41"/>
      <c r="D591" s="41"/>
      <c r="E591" s="41"/>
      <c r="Q591" s="37"/>
      <c r="S591" s="38"/>
      <c r="T591" s="38"/>
      <c r="U591" s="38"/>
      <c r="V591" s="38"/>
      <c r="W591" s="37"/>
      <c r="X591" s="37"/>
    </row>
    <row r="592" spans="2:24" ht="14">
      <c r="B592" s="41"/>
      <c r="C592" s="41"/>
      <c r="D592" s="41"/>
      <c r="E592" s="41"/>
      <c r="Q592" s="37"/>
      <c r="S592" s="38"/>
      <c r="T592" s="38"/>
      <c r="U592" s="38"/>
      <c r="V592" s="38"/>
      <c r="W592" s="37"/>
      <c r="X592" s="37"/>
    </row>
    <row r="593" spans="2:24" ht="14">
      <c r="B593" s="41"/>
      <c r="C593" s="41"/>
      <c r="D593" s="41"/>
      <c r="E593" s="41"/>
      <c r="Q593" s="37"/>
      <c r="S593" s="38"/>
      <c r="T593" s="38"/>
      <c r="U593" s="38"/>
      <c r="V593" s="38"/>
      <c r="W593" s="37"/>
      <c r="X593" s="37"/>
    </row>
    <row r="594" spans="2:24" ht="14">
      <c r="B594" s="41"/>
      <c r="C594" s="41"/>
      <c r="D594" s="41"/>
      <c r="E594" s="41"/>
      <c r="Q594" s="37"/>
      <c r="S594" s="38"/>
      <c r="T594" s="38"/>
      <c r="U594" s="38"/>
      <c r="V594" s="38"/>
      <c r="W594" s="37"/>
      <c r="X594" s="37"/>
    </row>
    <row r="595" spans="2:24" ht="14">
      <c r="B595" s="41"/>
      <c r="C595" s="41"/>
      <c r="D595" s="41"/>
      <c r="E595" s="41"/>
      <c r="Q595" s="37"/>
      <c r="S595" s="38"/>
      <c r="T595" s="38"/>
      <c r="U595" s="38"/>
      <c r="V595" s="38"/>
      <c r="W595" s="37"/>
      <c r="X595" s="37"/>
    </row>
    <row r="596" spans="2:24" ht="14">
      <c r="B596" s="41"/>
      <c r="C596" s="41"/>
      <c r="D596" s="41"/>
      <c r="E596" s="41"/>
      <c r="Q596" s="37"/>
      <c r="S596" s="38"/>
      <c r="T596" s="38"/>
      <c r="U596" s="38"/>
      <c r="V596" s="38"/>
      <c r="W596" s="37"/>
      <c r="X596" s="37"/>
    </row>
    <row r="597" spans="2:24" ht="14">
      <c r="B597" s="41"/>
      <c r="C597" s="41"/>
      <c r="D597" s="41"/>
      <c r="E597" s="41"/>
      <c r="Q597" s="37"/>
      <c r="S597" s="38"/>
      <c r="T597" s="38"/>
      <c r="U597" s="38"/>
      <c r="V597" s="38"/>
      <c r="W597" s="37"/>
      <c r="X597" s="37"/>
    </row>
    <row r="598" spans="2:24" ht="14">
      <c r="B598" s="41"/>
      <c r="C598" s="41"/>
      <c r="D598" s="41"/>
      <c r="E598" s="41"/>
      <c r="Q598" s="37"/>
      <c r="S598" s="38"/>
      <c r="T598" s="38"/>
      <c r="U598" s="38"/>
      <c r="V598" s="38"/>
      <c r="W598" s="37"/>
      <c r="X598" s="37"/>
    </row>
    <row r="599" spans="2:24" ht="14">
      <c r="B599" s="41"/>
      <c r="C599" s="41"/>
      <c r="D599" s="41"/>
      <c r="E599" s="41"/>
      <c r="Q599" s="37"/>
      <c r="S599" s="38"/>
      <c r="T599" s="38"/>
      <c r="U599" s="38"/>
      <c r="V599" s="38"/>
      <c r="W599" s="37"/>
      <c r="X599" s="37"/>
    </row>
    <row r="600" spans="2:24" ht="14">
      <c r="B600" s="41"/>
      <c r="C600" s="41"/>
      <c r="D600" s="41"/>
      <c r="E600" s="41"/>
      <c r="Q600" s="37"/>
      <c r="S600" s="38"/>
      <c r="T600" s="38"/>
      <c r="U600" s="38"/>
      <c r="V600" s="38"/>
      <c r="W600" s="37"/>
      <c r="X600" s="37"/>
    </row>
    <row r="601" spans="2:24" ht="14">
      <c r="B601" s="41"/>
      <c r="C601" s="41"/>
      <c r="D601" s="41"/>
      <c r="E601" s="41"/>
      <c r="Q601" s="37"/>
      <c r="S601" s="38"/>
      <c r="T601" s="38"/>
      <c r="U601" s="38"/>
      <c r="V601" s="38"/>
      <c r="W601" s="37"/>
      <c r="X601" s="37"/>
    </row>
    <row r="602" spans="2:24" ht="14">
      <c r="B602" s="41"/>
      <c r="C602" s="41"/>
      <c r="D602" s="41"/>
      <c r="E602" s="41"/>
      <c r="Q602" s="37"/>
      <c r="S602" s="38"/>
      <c r="T602" s="38"/>
      <c r="U602" s="38"/>
      <c r="V602" s="38"/>
      <c r="W602" s="37"/>
      <c r="X602" s="37"/>
    </row>
    <row r="603" spans="2:24" ht="14">
      <c r="B603" s="41"/>
      <c r="C603" s="41"/>
      <c r="D603" s="41"/>
      <c r="E603" s="41"/>
      <c r="Q603" s="37"/>
      <c r="S603" s="38"/>
      <c r="T603" s="38"/>
      <c r="U603" s="38"/>
      <c r="V603" s="38"/>
      <c r="W603" s="37"/>
      <c r="X603" s="37"/>
    </row>
    <row r="604" spans="2:24" ht="14">
      <c r="B604" s="41"/>
      <c r="C604" s="41"/>
      <c r="D604" s="41"/>
      <c r="E604" s="41"/>
      <c r="Q604" s="37"/>
      <c r="S604" s="38"/>
      <c r="T604" s="38"/>
      <c r="U604" s="38"/>
      <c r="V604" s="38"/>
      <c r="W604" s="37"/>
      <c r="X604" s="37"/>
    </row>
    <row r="605" spans="2:24" ht="14">
      <c r="B605" s="41"/>
      <c r="C605" s="41"/>
      <c r="D605" s="41"/>
      <c r="E605" s="41"/>
      <c r="Q605" s="37"/>
      <c r="S605" s="38"/>
      <c r="T605" s="38"/>
      <c r="U605" s="38"/>
      <c r="V605" s="38"/>
      <c r="W605" s="37"/>
      <c r="X605" s="37"/>
    </row>
    <row r="606" spans="2:24" ht="14">
      <c r="B606" s="41"/>
      <c r="C606" s="41"/>
      <c r="D606" s="41"/>
      <c r="E606" s="41"/>
      <c r="Q606" s="37"/>
      <c r="S606" s="38"/>
      <c r="T606" s="38"/>
      <c r="U606" s="38"/>
      <c r="V606" s="38"/>
      <c r="W606" s="37"/>
      <c r="X606" s="37"/>
    </row>
    <row r="607" spans="2:24" ht="14">
      <c r="B607" s="41"/>
      <c r="C607" s="41"/>
      <c r="D607" s="41"/>
      <c r="E607" s="41"/>
      <c r="Q607" s="37"/>
      <c r="S607" s="38"/>
      <c r="T607" s="38"/>
      <c r="U607" s="38"/>
      <c r="V607" s="38"/>
      <c r="W607" s="37"/>
      <c r="X607" s="37"/>
    </row>
    <row r="608" spans="2:24" ht="14">
      <c r="B608" s="41"/>
      <c r="C608" s="41"/>
      <c r="D608" s="41"/>
      <c r="E608" s="41"/>
      <c r="Q608" s="37"/>
      <c r="S608" s="38"/>
      <c r="T608" s="38"/>
      <c r="U608" s="38"/>
      <c r="V608" s="38"/>
      <c r="W608" s="37"/>
      <c r="X608" s="37"/>
    </row>
    <row r="609" spans="2:24" ht="14">
      <c r="B609" s="41"/>
      <c r="C609" s="41"/>
      <c r="D609" s="41"/>
      <c r="E609" s="41"/>
      <c r="Q609" s="37"/>
      <c r="S609" s="38"/>
      <c r="T609" s="38"/>
      <c r="U609" s="38"/>
      <c r="V609" s="38"/>
      <c r="W609" s="37"/>
      <c r="X609" s="37"/>
    </row>
    <row r="610" spans="2:24" ht="14">
      <c r="B610" s="41"/>
      <c r="C610" s="41"/>
      <c r="D610" s="41"/>
      <c r="E610" s="41"/>
      <c r="Q610" s="37"/>
      <c r="S610" s="38"/>
      <c r="T610" s="38"/>
      <c r="U610" s="38"/>
      <c r="V610" s="38"/>
      <c r="W610" s="37"/>
      <c r="X610" s="37"/>
    </row>
    <row r="611" spans="2:24" ht="14">
      <c r="B611" s="41"/>
      <c r="C611" s="41"/>
      <c r="D611" s="41"/>
      <c r="E611" s="41"/>
      <c r="Q611" s="37"/>
      <c r="S611" s="38"/>
      <c r="T611" s="38"/>
      <c r="U611" s="38"/>
      <c r="V611" s="38"/>
      <c r="W611" s="37"/>
      <c r="X611" s="37"/>
    </row>
    <row r="612" spans="2:24" ht="14">
      <c r="B612" s="41"/>
      <c r="C612" s="41"/>
      <c r="D612" s="41"/>
      <c r="E612" s="41"/>
      <c r="Q612" s="37"/>
      <c r="S612" s="38"/>
      <c r="T612" s="38"/>
      <c r="U612" s="38"/>
      <c r="V612" s="38"/>
      <c r="W612" s="37"/>
      <c r="X612" s="37"/>
    </row>
    <row r="613" spans="2:24" ht="14">
      <c r="B613" s="41"/>
      <c r="C613" s="41"/>
      <c r="D613" s="41"/>
      <c r="E613" s="41"/>
      <c r="Q613" s="37"/>
      <c r="S613" s="38"/>
      <c r="T613" s="38"/>
      <c r="U613" s="38"/>
      <c r="V613" s="38"/>
      <c r="W613" s="37"/>
      <c r="X613" s="37"/>
    </row>
    <row r="614" spans="2:24" ht="14">
      <c r="B614" s="41"/>
      <c r="C614" s="41"/>
      <c r="D614" s="41"/>
      <c r="E614" s="41"/>
      <c r="Q614" s="37"/>
      <c r="S614" s="38"/>
      <c r="T614" s="38"/>
      <c r="U614" s="38"/>
      <c r="V614" s="38"/>
      <c r="W614" s="37"/>
      <c r="X614" s="37"/>
    </row>
    <row r="615" spans="2:24" ht="14">
      <c r="B615" s="41"/>
      <c r="C615" s="41"/>
      <c r="D615" s="41"/>
      <c r="E615" s="41"/>
      <c r="Q615" s="37"/>
      <c r="S615" s="38"/>
      <c r="T615" s="38"/>
      <c r="U615" s="38"/>
      <c r="V615" s="38"/>
      <c r="W615" s="37"/>
      <c r="X615" s="37"/>
    </row>
    <row r="616" spans="2:24" ht="14">
      <c r="B616" s="41"/>
      <c r="C616" s="41"/>
      <c r="D616" s="41"/>
      <c r="E616" s="41"/>
      <c r="Q616" s="37"/>
      <c r="S616" s="38"/>
      <c r="T616" s="38"/>
      <c r="U616" s="38"/>
      <c r="V616" s="38"/>
      <c r="W616" s="37"/>
      <c r="X616" s="37"/>
    </row>
    <row r="617" spans="2:24" ht="14">
      <c r="B617" s="41"/>
      <c r="C617" s="41"/>
      <c r="D617" s="41"/>
      <c r="E617" s="41"/>
      <c r="Q617" s="37"/>
      <c r="S617" s="38"/>
      <c r="T617" s="38"/>
      <c r="U617" s="38"/>
      <c r="V617" s="38"/>
      <c r="W617" s="37"/>
      <c r="X617" s="37"/>
    </row>
    <row r="618" spans="2:24" ht="14">
      <c r="B618" s="41"/>
      <c r="C618" s="41"/>
      <c r="D618" s="41"/>
      <c r="E618" s="41"/>
      <c r="Q618" s="37"/>
      <c r="S618" s="38"/>
      <c r="T618" s="38"/>
      <c r="U618" s="38"/>
      <c r="V618" s="38"/>
      <c r="W618" s="37"/>
      <c r="X618" s="37"/>
    </row>
    <row r="619" spans="2:24" ht="14">
      <c r="B619" s="41"/>
      <c r="C619" s="41"/>
      <c r="D619" s="41"/>
      <c r="E619" s="41"/>
      <c r="Q619" s="37"/>
      <c r="S619" s="38"/>
      <c r="T619" s="38"/>
      <c r="U619" s="38"/>
      <c r="V619" s="38"/>
      <c r="W619" s="37"/>
      <c r="X619" s="37"/>
    </row>
    <row r="620" spans="2:24" ht="14">
      <c r="B620" s="41"/>
      <c r="C620" s="41"/>
      <c r="D620" s="41"/>
      <c r="E620" s="41"/>
      <c r="Q620" s="37"/>
      <c r="S620" s="38"/>
      <c r="T620" s="38"/>
      <c r="U620" s="38"/>
      <c r="V620" s="38"/>
      <c r="W620" s="37"/>
      <c r="X620" s="37"/>
    </row>
    <row r="621" spans="2:24" ht="14">
      <c r="B621" s="41"/>
      <c r="C621" s="41"/>
      <c r="D621" s="41"/>
      <c r="E621" s="41"/>
      <c r="Q621" s="37"/>
      <c r="S621" s="38"/>
      <c r="T621" s="38"/>
      <c r="U621" s="38"/>
      <c r="V621" s="38"/>
      <c r="W621" s="37"/>
      <c r="X621" s="37"/>
    </row>
    <row r="622" spans="2:24" ht="14">
      <c r="B622" s="41"/>
      <c r="C622" s="41"/>
      <c r="D622" s="41"/>
      <c r="E622" s="41"/>
      <c r="Q622" s="37"/>
      <c r="S622" s="38"/>
      <c r="T622" s="38"/>
      <c r="U622" s="38"/>
      <c r="V622" s="38"/>
      <c r="W622" s="37"/>
      <c r="X622" s="37"/>
    </row>
    <row r="623" spans="2:24" ht="14">
      <c r="B623" s="41"/>
      <c r="C623" s="41"/>
      <c r="D623" s="41"/>
      <c r="E623" s="41"/>
      <c r="Q623" s="37"/>
      <c r="S623" s="38"/>
      <c r="T623" s="38"/>
      <c r="U623" s="38"/>
      <c r="V623" s="38"/>
      <c r="W623" s="37"/>
      <c r="X623" s="37"/>
    </row>
    <row r="624" spans="2:24" ht="14">
      <c r="B624" s="41"/>
      <c r="C624" s="41"/>
      <c r="D624" s="41"/>
      <c r="E624" s="41"/>
      <c r="Q624" s="37"/>
      <c r="S624" s="38"/>
      <c r="T624" s="38"/>
      <c r="U624" s="38"/>
      <c r="V624" s="38"/>
      <c r="W624" s="37"/>
      <c r="X624" s="37"/>
    </row>
    <row r="625" spans="2:24" ht="14">
      <c r="B625" s="41"/>
      <c r="C625" s="41"/>
      <c r="D625" s="41"/>
      <c r="E625" s="41"/>
      <c r="Q625" s="37"/>
      <c r="S625" s="38"/>
      <c r="T625" s="38"/>
      <c r="U625" s="38"/>
      <c r="V625" s="38"/>
      <c r="W625" s="37"/>
      <c r="X625" s="37"/>
    </row>
    <row r="626" spans="2:24" ht="14">
      <c r="B626" s="41"/>
      <c r="C626" s="41"/>
      <c r="D626" s="41"/>
      <c r="E626" s="41"/>
      <c r="Q626" s="37"/>
      <c r="S626" s="38"/>
      <c r="T626" s="38"/>
      <c r="U626" s="38"/>
      <c r="V626" s="38"/>
      <c r="W626" s="37"/>
      <c r="X626" s="37"/>
    </row>
    <row r="627" spans="2:24" ht="14">
      <c r="B627" s="41"/>
      <c r="C627" s="41"/>
      <c r="D627" s="41"/>
      <c r="E627" s="41"/>
      <c r="Q627" s="37"/>
      <c r="S627" s="38"/>
      <c r="T627" s="38"/>
      <c r="U627" s="38"/>
      <c r="V627" s="38"/>
      <c r="W627" s="37"/>
      <c r="X627" s="37"/>
    </row>
    <row r="628" spans="2:24" ht="14">
      <c r="B628" s="41"/>
      <c r="C628" s="41"/>
      <c r="D628" s="41"/>
      <c r="E628" s="41"/>
      <c r="Q628" s="37"/>
      <c r="S628" s="38"/>
      <c r="T628" s="38"/>
      <c r="U628" s="38"/>
      <c r="V628" s="38"/>
      <c r="W628" s="37"/>
      <c r="X628" s="37"/>
    </row>
    <row r="629" spans="2:24" ht="14">
      <c r="B629" s="41"/>
      <c r="C629" s="41"/>
      <c r="D629" s="41"/>
      <c r="E629" s="41"/>
      <c r="Q629" s="37"/>
      <c r="S629" s="38"/>
      <c r="T629" s="38"/>
      <c r="U629" s="38"/>
      <c r="V629" s="38"/>
      <c r="W629" s="37"/>
      <c r="X629" s="37"/>
    </row>
    <row r="630" spans="2:24" ht="14">
      <c r="B630" s="41"/>
      <c r="C630" s="41"/>
      <c r="D630" s="41"/>
      <c r="E630" s="41"/>
      <c r="Q630" s="37"/>
      <c r="S630" s="38"/>
      <c r="T630" s="38"/>
      <c r="U630" s="38"/>
      <c r="V630" s="38"/>
      <c r="W630" s="37"/>
      <c r="X630" s="37"/>
    </row>
    <row r="631" spans="2:24" ht="14">
      <c r="B631" s="41"/>
      <c r="C631" s="41"/>
      <c r="D631" s="41"/>
      <c r="E631" s="41"/>
      <c r="Q631" s="37"/>
      <c r="S631" s="38"/>
      <c r="T631" s="38"/>
      <c r="U631" s="38"/>
      <c r="V631" s="38"/>
      <c r="W631" s="37"/>
      <c r="X631" s="37"/>
    </row>
    <row r="632" spans="2:24" ht="14">
      <c r="B632" s="41"/>
      <c r="C632" s="41"/>
      <c r="D632" s="41"/>
      <c r="E632" s="41"/>
      <c r="Q632" s="37"/>
      <c r="S632" s="38"/>
      <c r="T632" s="38"/>
      <c r="U632" s="38"/>
      <c r="V632" s="38"/>
      <c r="W632" s="37"/>
      <c r="X632" s="37"/>
    </row>
    <row r="633" spans="2:24" ht="14">
      <c r="B633" s="41"/>
      <c r="C633" s="41"/>
      <c r="D633" s="41"/>
      <c r="E633" s="41"/>
      <c r="Q633" s="37"/>
      <c r="S633" s="38"/>
      <c r="T633" s="38"/>
      <c r="U633" s="38"/>
      <c r="V633" s="38"/>
      <c r="W633" s="37"/>
      <c r="X633" s="37"/>
    </row>
    <row r="634" spans="2:24" ht="14">
      <c r="B634" s="41"/>
      <c r="C634" s="41"/>
      <c r="D634" s="41"/>
      <c r="E634" s="41"/>
      <c r="Q634" s="37"/>
      <c r="S634" s="38"/>
      <c r="T634" s="38"/>
      <c r="U634" s="38"/>
      <c r="V634" s="38"/>
      <c r="W634" s="37"/>
      <c r="X634" s="37"/>
    </row>
    <row r="635" spans="2:24" ht="14">
      <c r="B635" s="41"/>
      <c r="C635" s="41"/>
      <c r="D635" s="41"/>
      <c r="E635" s="41"/>
      <c r="Q635" s="37"/>
      <c r="S635" s="38"/>
      <c r="T635" s="38"/>
      <c r="U635" s="38"/>
      <c r="V635" s="38"/>
      <c r="W635" s="37"/>
      <c r="X635" s="37"/>
    </row>
    <row r="636" spans="2:24" ht="14">
      <c r="B636" s="41"/>
      <c r="C636" s="41"/>
      <c r="D636" s="41"/>
      <c r="E636" s="41"/>
      <c r="Q636" s="37"/>
      <c r="S636" s="38"/>
      <c r="T636" s="38"/>
      <c r="U636" s="38"/>
      <c r="V636" s="38"/>
      <c r="W636" s="37"/>
      <c r="X636" s="37"/>
    </row>
    <row r="637" spans="2:24" ht="14">
      <c r="B637" s="41"/>
      <c r="C637" s="41"/>
      <c r="D637" s="41"/>
      <c r="E637" s="41"/>
      <c r="Q637" s="37"/>
      <c r="S637" s="38"/>
      <c r="T637" s="38"/>
      <c r="U637" s="38"/>
      <c r="V637" s="38"/>
      <c r="W637" s="37"/>
      <c r="X637" s="37"/>
    </row>
    <row r="638" spans="2:24" ht="14">
      <c r="B638" s="41"/>
      <c r="C638" s="41"/>
      <c r="D638" s="41"/>
      <c r="E638" s="41"/>
      <c r="Q638" s="37"/>
      <c r="S638" s="38"/>
      <c r="T638" s="38"/>
      <c r="U638" s="38"/>
      <c r="V638" s="38"/>
      <c r="W638" s="37"/>
      <c r="X638" s="37"/>
    </row>
    <row r="639" spans="2:24" ht="14">
      <c r="B639" s="41"/>
      <c r="C639" s="41"/>
      <c r="D639" s="41"/>
      <c r="E639" s="41"/>
      <c r="Q639" s="37"/>
      <c r="S639" s="38"/>
      <c r="T639" s="38"/>
      <c r="U639" s="38"/>
      <c r="V639" s="38"/>
      <c r="W639" s="37"/>
      <c r="X639" s="37"/>
    </row>
    <row r="640" spans="2:24" ht="14">
      <c r="B640" s="41"/>
      <c r="C640" s="41"/>
      <c r="D640" s="41"/>
      <c r="E640" s="41"/>
      <c r="Q640" s="37"/>
      <c r="S640" s="38"/>
      <c r="T640" s="38"/>
      <c r="U640" s="38"/>
      <c r="V640" s="38"/>
      <c r="W640" s="37"/>
      <c r="X640" s="37"/>
    </row>
    <row r="641" spans="2:24" ht="14">
      <c r="B641" s="41"/>
      <c r="C641" s="41"/>
      <c r="D641" s="41"/>
      <c r="E641" s="41"/>
      <c r="Q641" s="37"/>
      <c r="S641" s="38"/>
      <c r="T641" s="38"/>
      <c r="U641" s="38"/>
      <c r="V641" s="38"/>
      <c r="W641" s="37"/>
      <c r="X641" s="37"/>
    </row>
    <row r="642" spans="2:24" ht="14">
      <c r="B642" s="41"/>
      <c r="C642" s="41"/>
      <c r="D642" s="41"/>
      <c r="E642" s="41"/>
      <c r="Q642" s="37"/>
      <c r="S642" s="38"/>
      <c r="T642" s="38"/>
      <c r="U642" s="38"/>
      <c r="V642" s="38"/>
      <c r="W642" s="37"/>
      <c r="X642" s="37"/>
    </row>
    <row r="643" spans="2:24" ht="14">
      <c r="B643" s="41"/>
      <c r="C643" s="41"/>
      <c r="D643" s="41"/>
      <c r="E643" s="41"/>
      <c r="Q643" s="37"/>
      <c r="S643" s="38"/>
      <c r="T643" s="38"/>
      <c r="U643" s="38"/>
      <c r="V643" s="38"/>
      <c r="W643" s="37"/>
      <c r="X643" s="37"/>
    </row>
    <row r="644" spans="2:24" ht="14">
      <c r="B644" s="41"/>
      <c r="C644" s="41"/>
      <c r="D644" s="41"/>
      <c r="E644" s="41"/>
      <c r="Q644" s="37"/>
      <c r="S644" s="38"/>
      <c r="T644" s="38"/>
      <c r="U644" s="38"/>
      <c r="V644" s="38"/>
      <c r="W644" s="37"/>
      <c r="X644" s="37"/>
    </row>
    <row r="645" spans="2:24" ht="14">
      <c r="B645" s="41"/>
      <c r="C645" s="41"/>
      <c r="D645" s="41"/>
      <c r="E645" s="41"/>
      <c r="Q645" s="37"/>
      <c r="S645" s="38"/>
      <c r="T645" s="38"/>
      <c r="U645" s="38"/>
      <c r="V645" s="38"/>
      <c r="W645" s="37"/>
      <c r="X645" s="37"/>
    </row>
    <row r="646" spans="2:24" ht="14">
      <c r="B646" s="41"/>
      <c r="C646" s="41"/>
      <c r="D646" s="41"/>
      <c r="E646" s="41"/>
      <c r="Q646" s="37"/>
      <c r="S646" s="38"/>
      <c r="T646" s="38"/>
      <c r="U646" s="38"/>
      <c r="V646" s="38"/>
      <c r="W646" s="37"/>
      <c r="X646" s="37"/>
    </row>
    <row r="647" spans="2:24" ht="14">
      <c r="B647" s="41"/>
      <c r="C647" s="41"/>
      <c r="D647" s="41"/>
      <c r="E647" s="41"/>
      <c r="Q647" s="37"/>
      <c r="S647" s="38"/>
      <c r="T647" s="38"/>
      <c r="U647" s="38"/>
      <c r="V647" s="38"/>
      <c r="W647" s="37"/>
      <c r="X647" s="37"/>
    </row>
    <row r="648" spans="2:24" ht="14">
      <c r="B648" s="41"/>
      <c r="C648" s="41"/>
      <c r="D648" s="41"/>
      <c r="E648" s="41"/>
      <c r="Q648" s="37"/>
      <c r="S648" s="38"/>
      <c r="T648" s="38"/>
      <c r="U648" s="38"/>
      <c r="V648" s="38"/>
      <c r="W648" s="37"/>
      <c r="X648" s="37"/>
    </row>
    <row r="649" spans="2:24" ht="14">
      <c r="B649" s="41"/>
      <c r="C649" s="41"/>
      <c r="D649" s="41"/>
      <c r="E649" s="41"/>
      <c r="Q649" s="37"/>
      <c r="S649" s="38"/>
      <c r="T649" s="38"/>
      <c r="U649" s="38"/>
      <c r="V649" s="38"/>
      <c r="W649" s="37"/>
      <c r="X649" s="37"/>
    </row>
    <row r="650" spans="2:24" ht="14">
      <c r="B650" s="41"/>
      <c r="C650" s="41"/>
      <c r="D650" s="41"/>
      <c r="E650" s="41"/>
      <c r="Q650" s="37"/>
      <c r="S650" s="38"/>
      <c r="T650" s="38"/>
      <c r="U650" s="38"/>
      <c r="V650" s="38"/>
      <c r="W650" s="37"/>
      <c r="X650" s="37"/>
    </row>
    <row r="651" spans="2:24" ht="14">
      <c r="B651" s="41"/>
      <c r="C651" s="41"/>
      <c r="D651" s="41"/>
      <c r="E651" s="41"/>
      <c r="Q651" s="37"/>
      <c r="S651" s="38"/>
      <c r="T651" s="38"/>
      <c r="U651" s="38"/>
      <c r="V651" s="38"/>
      <c r="W651" s="37"/>
      <c r="X651" s="37"/>
    </row>
    <row r="652" spans="2:24" ht="14">
      <c r="B652" s="41"/>
      <c r="C652" s="41"/>
      <c r="D652" s="41"/>
      <c r="E652" s="41"/>
      <c r="Q652" s="37"/>
      <c r="S652" s="38"/>
      <c r="T652" s="38"/>
      <c r="U652" s="38"/>
      <c r="V652" s="38"/>
      <c r="W652" s="37"/>
      <c r="X652" s="37"/>
    </row>
    <row r="653" spans="2:24" ht="14">
      <c r="B653" s="41"/>
      <c r="C653" s="41"/>
      <c r="D653" s="41"/>
      <c r="E653" s="41"/>
      <c r="Q653" s="37"/>
      <c r="S653" s="38"/>
      <c r="T653" s="38"/>
      <c r="U653" s="38"/>
      <c r="V653" s="38"/>
      <c r="W653" s="37"/>
      <c r="X653" s="37"/>
    </row>
    <row r="654" spans="2:24" ht="14">
      <c r="B654" s="41"/>
      <c r="C654" s="41"/>
      <c r="D654" s="41"/>
      <c r="E654" s="41"/>
      <c r="Q654" s="37"/>
      <c r="S654" s="38"/>
      <c r="T654" s="38"/>
      <c r="U654" s="38"/>
      <c r="V654" s="38"/>
      <c r="W654" s="37"/>
      <c r="X654" s="37"/>
    </row>
    <row r="655" spans="2:24" ht="14">
      <c r="B655" s="41"/>
      <c r="C655" s="41"/>
      <c r="D655" s="41"/>
      <c r="E655" s="41"/>
      <c r="Q655" s="37"/>
      <c r="S655" s="38"/>
      <c r="T655" s="38"/>
      <c r="U655" s="38"/>
      <c r="V655" s="38"/>
      <c r="W655" s="37"/>
      <c r="X655" s="37"/>
    </row>
    <row r="656" spans="2:24" ht="14">
      <c r="B656" s="41"/>
      <c r="C656" s="41"/>
      <c r="D656" s="41"/>
      <c r="E656" s="41"/>
      <c r="Q656" s="37"/>
      <c r="S656" s="38"/>
      <c r="T656" s="38"/>
      <c r="U656" s="38"/>
      <c r="V656" s="38"/>
      <c r="W656" s="37"/>
      <c r="X656" s="37"/>
    </row>
    <row r="657" spans="2:24" ht="14">
      <c r="B657" s="41"/>
      <c r="C657" s="41"/>
      <c r="D657" s="41"/>
      <c r="E657" s="41"/>
      <c r="Q657" s="37"/>
      <c r="S657" s="38"/>
      <c r="T657" s="38"/>
      <c r="U657" s="38"/>
      <c r="V657" s="38"/>
      <c r="W657" s="37"/>
      <c r="X657" s="37"/>
    </row>
    <row r="658" spans="2:24" ht="14">
      <c r="B658" s="41"/>
      <c r="C658" s="41"/>
      <c r="D658" s="41"/>
      <c r="E658" s="41"/>
      <c r="Q658" s="37"/>
      <c r="S658" s="38"/>
      <c r="T658" s="38"/>
      <c r="U658" s="38"/>
      <c r="V658" s="38"/>
      <c r="W658" s="37"/>
      <c r="X658" s="37"/>
    </row>
    <row r="659" spans="2:24" ht="14">
      <c r="B659" s="41"/>
      <c r="C659" s="41"/>
      <c r="D659" s="41"/>
      <c r="E659" s="41"/>
      <c r="Q659" s="37"/>
      <c r="S659" s="38"/>
      <c r="T659" s="38"/>
      <c r="U659" s="38"/>
      <c r="V659" s="38"/>
      <c r="W659" s="37"/>
      <c r="X659" s="37"/>
    </row>
    <row r="660" spans="2:24" ht="14">
      <c r="B660" s="41"/>
      <c r="C660" s="41"/>
      <c r="D660" s="41"/>
      <c r="E660" s="41"/>
      <c r="Q660" s="37"/>
      <c r="S660" s="38"/>
      <c r="T660" s="38"/>
      <c r="U660" s="38"/>
      <c r="V660" s="38"/>
      <c r="W660" s="37"/>
      <c r="X660" s="37"/>
    </row>
    <row r="661" spans="2:24" ht="14">
      <c r="B661" s="41"/>
      <c r="C661" s="41"/>
      <c r="D661" s="41"/>
      <c r="E661" s="41"/>
      <c r="Q661" s="37"/>
      <c r="S661" s="38"/>
      <c r="T661" s="38"/>
      <c r="U661" s="38"/>
      <c r="V661" s="38"/>
      <c r="W661" s="37"/>
      <c r="X661" s="37"/>
    </row>
    <row r="662" spans="2:24" ht="14">
      <c r="B662" s="41"/>
      <c r="C662" s="41"/>
      <c r="D662" s="41"/>
      <c r="E662" s="41"/>
      <c r="Q662" s="37"/>
      <c r="S662" s="38"/>
      <c r="T662" s="38"/>
      <c r="U662" s="38"/>
      <c r="V662" s="38"/>
      <c r="W662" s="37"/>
      <c r="X662" s="37"/>
    </row>
    <row r="663" spans="2:24" ht="14">
      <c r="B663" s="41"/>
      <c r="C663" s="41"/>
      <c r="D663" s="41"/>
      <c r="E663" s="41"/>
      <c r="Q663" s="37"/>
      <c r="S663" s="38"/>
      <c r="T663" s="38"/>
      <c r="U663" s="38"/>
      <c r="V663" s="38"/>
      <c r="W663" s="37"/>
      <c r="X663" s="37"/>
    </row>
    <row r="664" spans="2:24" ht="14">
      <c r="B664" s="41"/>
      <c r="C664" s="41"/>
      <c r="D664" s="41"/>
      <c r="E664" s="41"/>
      <c r="Q664" s="37"/>
      <c r="S664" s="38"/>
      <c r="T664" s="38"/>
      <c r="U664" s="38"/>
      <c r="V664" s="38"/>
      <c r="W664" s="37"/>
      <c r="X664" s="37"/>
    </row>
    <row r="665" spans="2:24" ht="14">
      <c r="B665" s="41"/>
      <c r="C665" s="41"/>
      <c r="D665" s="41"/>
      <c r="E665" s="41"/>
      <c r="Q665" s="37"/>
      <c r="S665" s="38"/>
      <c r="T665" s="38"/>
      <c r="U665" s="38"/>
      <c r="V665" s="38"/>
      <c r="W665" s="37"/>
      <c r="X665" s="37"/>
    </row>
    <row r="666" spans="2:24" ht="14">
      <c r="B666" s="41"/>
      <c r="C666" s="41"/>
      <c r="D666" s="41"/>
      <c r="E666" s="41"/>
      <c r="Q666" s="37"/>
      <c r="S666" s="38"/>
      <c r="T666" s="38"/>
      <c r="U666" s="38"/>
      <c r="V666" s="38"/>
      <c r="W666" s="37"/>
      <c r="X666" s="37"/>
    </row>
    <row r="667" spans="2:24" ht="14">
      <c r="B667" s="41"/>
      <c r="C667" s="41"/>
      <c r="D667" s="41"/>
      <c r="E667" s="41"/>
      <c r="Q667" s="37"/>
      <c r="S667" s="38"/>
      <c r="T667" s="38"/>
      <c r="U667" s="38"/>
      <c r="V667" s="38"/>
      <c r="W667" s="37"/>
      <c r="X667" s="37"/>
    </row>
    <row r="668" spans="2:24" ht="14">
      <c r="B668" s="41"/>
      <c r="C668" s="41"/>
      <c r="D668" s="41"/>
      <c r="E668" s="41"/>
      <c r="Q668" s="37"/>
      <c r="S668" s="38"/>
      <c r="T668" s="38"/>
      <c r="U668" s="38"/>
      <c r="V668" s="38"/>
      <c r="W668" s="37"/>
      <c r="X668" s="37"/>
    </row>
    <row r="669" spans="2:24" ht="14">
      <c r="B669" s="41"/>
      <c r="C669" s="41"/>
      <c r="D669" s="41"/>
      <c r="E669" s="41"/>
      <c r="Q669" s="37"/>
      <c r="S669" s="38"/>
      <c r="T669" s="38"/>
      <c r="U669" s="38"/>
      <c r="V669" s="38"/>
      <c r="W669" s="37"/>
      <c r="X669" s="37"/>
    </row>
    <row r="670" spans="2:24" ht="14">
      <c r="B670" s="41"/>
      <c r="C670" s="41"/>
      <c r="D670" s="41"/>
      <c r="E670" s="41"/>
      <c r="Q670" s="37"/>
      <c r="S670" s="38"/>
      <c r="T670" s="38"/>
      <c r="U670" s="38"/>
      <c r="V670" s="38"/>
      <c r="W670" s="37"/>
      <c r="X670" s="37"/>
    </row>
    <row r="671" spans="2:24" ht="14">
      <c r="B671" s="41"/>
      <c r="C671" s="41"/>
      <c r="D671" s="41"/>
      <c r="E671" s="41"/>
      <c r="Q671" s="37"/>
      <c r="S671" s="38"/>
      <c r="T671" s="38"/>
      <c r="U671" s="38"/>
      <c r="V671" s="38"/>
      <c r="W671" s="37"/>
      <c r="X671" s="37"/>
    </row>
    <row r="672" spans="2:24" ht="14">
      <c r="B672" s="41"/>
      <c r="C672" s="41"/>
      <c r="D672" s="41"/>
      <c r="E672" s="41"/>
      <c r="Q672" s="37"/>
      <c r="S672" s="38"/>
      <c r="T672" s="38"/>
      <c r="U672" s="38"/>
      <c r="V672" s="38"/>
      <c r="W672" s="37"/>
      <c r="X672" s="37"/>
    </row>
    <row r="673" spans="2:24" ht="14">
      <c r="B673" s="41"/>
      <c r="C673" s="41"/>
      <c r="D673" s="41"/>
      <c r="E673" s="41"/>
      <c r="Q673" s="37"/>
      <c r="S673" s="38"/>
      <c r="T673" s="38"/>
      <c r="U673" s="38"/>
      <c r="V673" s="38"/>
      <c r="W673" s="37"/>
      <c r="X673" s="37"/>
    </row>
    <row r="674" spans="2:24" ht="14">
      <c r="B674" s="41"/>
      <c r="C674" s="41"/>
      <c r="D674" s="41"/>
      <c r="E674" s="41"/>
      <c r="Q674" s="37"/>
      <c r="S674" s="38"/>
      <c r="T674" s="38"/>
      <c r="U674" s="38"/>
      <c r="V674" s="38"/>
      <c r="W674" s="37"/>
      <c r="X674" s="37"/>
    </row>
    <row r="675" spans="2:24" ht="14">
      <c r="B675" s="41"/>
      <c r="C675" s="41"/>
      <c r="D675" s="41"/>
      <c r="E675" s="41"/>
      <c r="Q675" s="37"/>
      <c r="S675" s="38"/>
      <c r="T675" s="38"/>
      <c r="U675" s="38"/>
      <c r="V675" s="38"/>
      <c r="W675" s="37"/>
      <c r="X675" s="37"/>
    </row>
    <row r="676" spans="2:24" ht="14">
      <c r="B676" s="41"/>
      <c r="C676" s="41"/>
      <c r="D676" s="41"/>
      <c r="E676" s="41"/>
      <c r="Q676" s="37"/>
      <c r="S676" s="38"/>
      <c r="T676" s="38"/>
      <c r="U676" s="38"/>
      <c r="V676" s="38"/>
      <c r="W676" s="37"/>
      <c r="X676" s="37"/>
    </row>
    <row r="677" spans="2:24" ht="14">
      <c r="B677" s="41"/>
      <c r="C677" s="41"/>
      <c r="D677" s="41"/>
      <c r="E677" s="41"/>
      <c r="Q677" s="37"/>
      <c r="S677" s="38"/>
      <c r="T677" s="38"/>
      <c r="U677" s="38"/>
      <c r="V677" s="38"/>
      <c r="W677" s="37"/>
      <c r="X677" s="37"/>
    </row>
    <row r="678" spans="2:24" ht="14">
      <c r="B678" s="41"/>
      <c r="C678" s="41"/>
      <c r="D678" s="41"/>
      <c r="E678" s="41"/>
      <c r="Q678" s="37"/>
      <c r="S678" s="38"/>
      <c r="T678" s="38"/>
      <c r="U678" s="38"/>
      <c r="V678" s="38"/>
      <c r="W678" s="37"/>
      <c r="X678" s="37"/>
    </row>
    <row r="679" spans="2:24" ht="14">
      <c r="B679" s="41"/>
      <c r="C679" s="41"/>
      <c r="D679" s="41"/>
      <c r="E679" s="41"/>
      <c r="Q679" s="37"/>
      <c r="S679" s="38"/>
      <c r="T679" s="38"/>
      <c r="U679" s="38"/>
      <c r="V679" s="38"/>
      <c r="W679" s="37"/>
      <c r="X679" s="37"/>
    </row>
    <row r="680" spans="2:24" ht="14">
      <c r="B680" s="41"/>
      <c r="C680" s="41"/>
      <c r="D680" s="41"/>
      <c r="E680" s="41"/>
      <c r="Q680" s="37"/>
      <c r="S680" s="38"/>
      <c r="T680" s="38"/>
      <c r="U680" s="38"/>
      <c r="V680" s="38"/>
      <c r="W680" s="37"/>
      <c r="X680" s="37"/>
    </row>
    <row r="681" spans="2:24" ht="14">
      <c r="B681" s="41"/>
      <c r="C681" s="41"/>
      <c r="D681" s="41"/>
      <c r="E681" s="41"/>
      <c r="Q681" s="37"/>
      <c r="S681" s="38"/>
      <c r="T681" s="38"/>
      <c r="U681" s="38"/>
      <c r="V681" s="38"/>
      <c r="W681" s="37"/>
      <c r="X681" s="37"/>
    </row>
    <row r="682" spans="2:24" ht="14">
      <c r="B682" s="41"/>
      <c r="C682" s="41"/>
      <c r="D682" s="41"/>
      <c r="E682" s="41"/>
      <c r="Q682" s="37"/>
      <c r="S682" s="38"/>
      <c r="T682" s="38"/>
      <c r="U682" s="38"/>
      <c r="V682" s="38"/>
      <c r="W682" s="37"/>
      <c r="X682" s="37"/>
    </row>
    <row r="683" spans="2:24" ht="14">
      <c r="B683" s="41"/>
      <c r="C683" s="41"/>
      <c r="D683" s="41"/>
      <c r="E683" s="41"/>
      <c r="Q683" s="37"/>
      <c r="S683" s="38"/>
      <c r="T683" s="38"/>
      <c r="U683" s="38"/>
      <c r="V683" s="38"/>
      <c r="W683" s="37"/>
      <c r="X683" s="37"/>
    </row>
    <row r="684" spans="2:24" ht="14">
      <c r="B684" s="41"/>
      <c r="C684" s="41"/>
      <c r="D684" s="41"/>
      <c r="E684" s="41"/>
      <c r="Q684" s="37"/>
      <c r="S684" s="38"/>
      <c r="T684" s="38"/>
      <c r="U684" s="38"/>
      <c r="V684" s="38"/>
      <c r="W684" s="37"/>
      <c r="X684" s="37"/>
    </row>
    <row r="685" spans="2:24" ht="14">
      <c r="B685" s="41"/>
      <c r="C685" s="41"/>
      <c r="D685" s="41"/>
      <c r="E685" s="41"/>
      <c r="Q685" s="37"/>
      <c r="S685" s="38"/>
      <c r="T685" s="38"/>
      <c r="U685" s="38"/>
      <c r="V685" s="38"/>
      <c r="W685" s="37"/>
      <c r="X685" s="37"/>
    </row>
    <row r="686" spans="2:24" ht="14">
      <c r="B686" s="41"/>
      <c r="C686" s="41"/>
      <c r="D686" s="41"/>
      <c r="E686" s="41"/>
      <c r="Q686" s="37"/>
      <c r="S686" s="38"/>
      <c r="T686" s="38"/>
      <c r="U686" s="38"/>
      <c r="V686" s="38"/>
      <c r="W686" s="37"/>
      <c r="X686" s="37"/>
    </row>
    <row r="687" spans="2:24" ht="14">
      <c r="B687" s="41"/>
      <c r="C687" s="41"/>
      <c r="D687" s="41"/>
      <c r="E687" s="41"/>
      <c r="Q687" s="37"/>
      <c r="S687" s="38"/>
      <c r="T687" s="38"/>
      <c r="U687" s="38"/>
      <c r="V687" s="38"/>
      <c r="W687" s="37"/>
      <c r="X687" s="37"/>
    </row>
    <row r="688" spans="2:24" ht="14">
      <c r="B688" s="41"/>
      <c r="C688" s="41"/>
      <c r="D688" s="41"/>
      <c r="E688" s="41"/>
      <c r="Q688" s="37"/>
      <c r="S688" s="38"/>
      <c r="T688" s="38"/>
      <c r="U688" s="38"/>
      <c r="V688" s="38"/>
      <c r="W688" s="37"/>
      <c r="X688" s="37"/>
    </row>
    <row r="689" spans="2:24" ht="14">
      <c r="B689" s="41"/>
      <c r="C689" s="41"/>
      <c r="D689" s="41"/>
      <c r="E689" s="41"/>
      <c r="Q689" s="37"/>
      <c r="S689" s="38"/>
      <c r="T689" s="38"/>
      <c r="U689" s="38"/>
      <c r="V689" s="38"/>
      <c r="W689" s="37"/>
      <c r="X689" s="37"/>
    </row>
    <row r="690" spans="2:24" ht="14">
      <c r="B690" s="41"/>
      <c r="C690" s="41"/>
      <c r="D690" s="41"/>
      <c r="E690" s="41"/>
      <c r="Q690" s="37"/>
      <c r="S690" s="38"/>
      <c r="T690" s="38"/>
      <c r="U690" s="38"/>
      <c r="V690" s="38"/>
      <c r="W690" s="37"/>
      <c r="X690" s="37"/>
    </row>
    <row r="691" spans="2:24" ht="14">
      <c r="B691" s="41"/>
      <c r="C691" s="41"/>
      <c r="D691" s="41"/>
      <c r="E691" s="41"/>
      <c r="Q691" s="37"/>
      <c r="S691" s="38"/>
      <c r="T691" s="38"/>
      <c r="U691" s="38"/>
      <c r="V691" s="38"/>
      <c r="W691" s="37"/>
      <c r="X691" s="37"/>
    </row>
    <row r="692" spans="2:24" ht="14">
      <c r="B692" s="41"/>
      <c r="C692" s="41"/>
      <c r="D692" s="41"/>
      <c r="E692" s="41"/>
      <c r="Q692" s="37"/>
      <c r="S692" s="38"/>
      <c r="T692" s="38"/>
      <c r="U692" s="38"/>
      <c r="V692" s="38"/>
      <c r="W692" s="37"/>
      <c r="X692" s="37"/>
    </row>
    <row r="693" spans="2:24" ht="14">
      <c r="B693" s="41"/>
      <c r="C693" s="41"/>
      <c r="D693" s="41"/>
      <c r="E693" s="41"/>
      <c r="Q693" s="37"/>
      <c r="S693" s="38"/>
      <c r="T693" s="38"/>
      <c r="U693" s="38"/>
      <c r="V693" s="38"/>
      <c r="W693" s="37"/>
      <c r="X693" s="37"/>
    </row>
    <row r="694" spans="2:24" ht="14">
      <c r="B694" s="41"/>
      <c r="C694" s="41"/>
      <c r="D694" s="41"/>
      <c r="E694" s="41"/>
      <c r="Q694" s="37"/>
      <c r="S694" s="38"/>
      <c r="T694" s="38"/>
      <c r="U694" s="38"/>
      <c r="V694" s="38"/>
      <c r="W694" s="37"/>
      <c r="X694" s="37"/>
    </row>
    <row r="695" spans="2:24" ht="14">
      <c r="B695" s="41"/>
      <c r="C695" s="41"/>
      <c r="D695" s="41"/>
      <c r="E695" s="41"/>
      <c r="Q695" s="37"/>
      <c r="S695" s="38"/>
      <c r="T695" s="38"/>
      <c r="U695" s="38"/>
      <c r="V695" s="38"/>
      <c r="W695" s="37"/>
      <c r="X695" s="37"/>
    </row>
    <row r="696" spans="2:24" ht="14">
      <c r="B696" s="41"/>
      <c r="C696" s="41"/>
      <c r="D696" s="41"/>
      <c r="E696" s="41"/>
      <c r="Q696" s="37"/>
      <c r="S696" s="38"/>
      <c r="T696" s="38"/>
      <c r="U696" s="38"/>
      <c r="V696" s="38"/>
      <c r="W696" s="37"/>
      <c r="X696" s="37"/>
    </row>
    <row r="697" spans="2:24" ht="14">
      <c r="B697" s="41"/>
      <c r="C697" s="41"/>
      <c r="D697" s="41"/>
      <c r="E697" s="41"/>
      <c r="Q697" s="37"/>
      <c r="S697" s="38"/>
      <c r="T697" s="38"/>
      <c r="U697" s="38"/>
      <c r="V697" s="38"/>
      <c r="W697" s="37"/>
      <c r="X697" s="37"/>
    </row>
    <row r="698" spans="2:24" ht="14">
      <c r="B698" s="41"/>
      <c r="C698" s="41"/>
      <c r="D698" s="41"/>
      <c r="E698" s="41"/>
      <c r="Q698" s="37"/>
      <c r="S698" s="38"/>
      <c r="T698" s="38"/>
      <c r="U698" s="38"/>
      <c r="V698" s="38"/>
      <c r="W698" s="37"/>
      <c r="X698" s="37"/>
    </row>
    <row r="699" spans="2:24" ht="14">
      <c r="B699" s="41"/>
      <c r="C699" s="41"/>
      <c r="D699" s="41"/>
      <c r="E699" s="41"/>
      <c r="Q699" s="37"/>
      <c r="S699" s="38"/>
      <c r="T699" s="38"/>
      <c r="U699" s="38"/>
      <c r="V699" s="38"/>
      <c r="W699" s="37"/>
      <c r="X699" s="37"/>
    </row>
    <row r="700" spans="2:24" ht="14">
      <c r="B700" s="41"/>
      <c r="C700" s="41"/>
      <c r="D700" s="41"/>
      <c r="E700" s="41"/>
      <c r="Q700" s="37"/>
      <c r="S700" s="38"/>
      <c r="T700" s="38"/>
      <c r="U700" s="38"/>
      <c r="V700" s="38"/>
      <c r="W700" s="37"/>
      <c r="X700" s="37"/>
    </row>
    <row r="701" spans="2:24" ht="14">
      <c r="B701" s="41"/>
      <c r="C701" s="41"/>
      <c r="D701" s="41"/>
      <c r="E701" s="41"/>
      <c r="Q701" s="37"/>
      <c r="S701" s="38"/>
      <c r="T701" s="38"/>
      <c r="U701" s="38"/>
      <c r="V701" s="38"/>
      <c r="W701" s="37"/>
      <c r="X701" s="37"/>
    </row>
    <row r="702" spans="2:24" ht="14">
      <c r="B702" s="41"/>
      <c r="C702" s="41"/>
      <c r="D702" s="41"/>
      <c r="E702" s="41"/>
      <c r="Q702" s="37"/>
      <c r="S702" s="38"/>
      <c r="T702" s="38"/>
      <c r="U702" s="38"/>
      <c r="V702" s="38"/>
      <c r="W702" s="37"/>
      <c r="X702" s="37"/>
    </row>
    <row r="703" spans="2:24" ht="14">
      <c r="B703" s="41"/>
      <c r="C703" s="41"/>
      <c r="D703" s="41"/>
      <c r="E703" s="41"/>
      <c r="Q703" s="37"/>
      <c r="S703" s="38"/>
      <c r="T703" s="38"/>
      <c r="U703" s="38"/>
      <c r="V703" s="38"/>
      <c r="W703" s="37"/>
      <c r="X703" s="37"/>
    </row>
    <row r="704" spans="2:24" ht="14">
      <c r="B704" s="41"/>
      <c r="C704" s="41"/>
      <c r="D704" s="41"/>
      <c r="E704" s="41"/>
      <c r="Q704" s="37"/>
      <c r="S704" s="38"/>
      <c r="T704" s="38"/>
      <c r="U704" s="38"/>
      <c r="V704" s="38"/>
      <c r="W704" s="37"/>
      <c r="X704" s="37"/>
    </row>
    <row r="705" spans="2:24" ht="14">
      <c r="B705" s="41"/>
      <c r="C705" s="41"/>
      <c r="D705" s="41"/>
      <c r="E705" s="41"/>
      <c r="Q705" s="37"/>
      <c r="S705" s="38"/>
      <c r="T705" s="38"/>
      <c r="U705" s="38"/>
      <c r="V705" s="38"/>
      <c r="W705" s="37"/>
      <c r="X705" s="37"/>
    </row>
    <row r="706" spans="2:24" ht="14">
      <c r="B706" s="41"/>
      <c r="C706" s="41"/>
      <c r="D706" s="41"/>
      <c r="E706" s="41"/>
      <c r="Q706" s="37"/>
      <c r="S706" s="38"/>
      <c r="T706" s="38"/>
      <c r="U706" s="38"/>
      <c r="V706" s="38"/>
      <c r="W706" s="37"/>
      <c r="X706" s="37"/>
    </row>
    <row r="707" spans="2:24" ht="14">
      <c r="B707" s="41"/>
      <c r="C707" s="41"/>
      <c r="D707" s="41"/>
      <c r="E707" s="41"/>
      <c r="Q707" s="37"/>
      <c r="S707" s="38"/>
      <c r="T707" s="38"/>
      <c r="U707" s="38"/>
      <c r="V707" s="38"/>
      <c r="W707" s="37"/>
      <c r="X707" s="37"/>
    </row>
    <row r="708" spans="2:24" ht="14">
      <c r="B708" s="41"/>
      <c r="C708" s="41"/>
      <c r="D708" s="41"/>
      <c r="E708" s="41"/>
      <c r="Q708" s="37"/>
      <c r="S708" s="38"/>
      <c r="T708" s="38"/>
      <c r="U708" s="38"/>
      <c r="V708" s="38"/>
      <c r="W708" s="37"/>
      <c r="X708" s="37"/>
    </row>
    <row r="709" spans="2:24" ht="14">
      <c r="B709" s="41"/>
      <c r="C709" s="41"/>
      <c r="D709" s="41"/>
      <c r="E709" s="41"/>
      <c r="Q709" s="37"/>
      <c r="S709" s="38"/>
      <c r="T709" s="38"/>
      <c r="U709" s="38"/>
      <c r="V709" s="38"/>
      <c r="W709" s="37"/>
      <c r="X709" s="37"/>
    </row>
    <row r="710" spans="2:24" ht="14">
      <c r="B710" s="41"/>
      <c r="C710" s="41"/>
      <c r="D710" s="41"/>
      <c r="E710" s="41"/>
      <c r="Q710" s="37"/>
      <c r="S710" s="38"/>
      <c r="T710" s="38"/>
      <c r="U710" s="38"/>
      <c r="V710" s="38"/>
      <c r="W710" s="37"/>
      <c r="X710" s="37"/>
    </row>
    <row r="711" spans="2:24" ht="14">
      <c r="B711" s="41"/>
      <c r="C711" s="41"/>
      <c r="D711" s="41"/>
      <c r="E711" s="41"/>
      <c r="Q711" s="37"/>
      <c r="S711" s="38"/>
      <c r="T711" s="38"/>
      <c r="U711" s="38"/>
      <c r="V711" s="38"/>
      <c r="W711" s="37"/>
      <c r="X711" s="37"/>
    </row>
    <row r="712" spans="2:24" ht="14">
      <c r="B712" s="41"/>
      <c r="C712" s="41"/>
      <c r="D712" s="41"/>
      <c r="E712" s="41"/>
      <c r="Q712" s="37"/>
      <c r="S712" s="38"/>
      <c r="T712" s="38"/>
      <c r="U712" s="38"/>
      <c r="V712" s="38"/>
      <c r="W712" s="37"/>
      <c r="X712" s="37"/>
    </row>
    <row r="713" spans="2:24" ht="14">
      <c r="B713" s="41"/>
      <c r="C713" s="41"/>
      <c r="D713" s="41"/>
      <c r="E713" s="41"/>
      <c r="Q713" s="37"/>
      <c r="S713" s="38"/>
      <c r="T713" s="38"/>
      <c r="U713" s="38"/>
      <c r="V713" s="38"/>
      <c r="W713" s="37"/>
      <c r="X713" s="37"/>
    </row>
    <row r="714" spans="2:24" ht="14">
      <c r="B714" s="41"/>
      <c r="C714" s="41"/>
      <c r="D714" s="41"/>
      <c r="E714" s="41"/>
      <c r="Q714" s="37"/>
      <c r="S714" s="38"/>
      <c r="T714" s="38"/>
      <c r="U714" s="38"/>
      <c r="V714" s="38"/>
      <c r="W714" s="37"/>
      <c r="X714" s="37"/>
    </row>
    <row r="715" spans="2:24" ht="14">
      <c r="B715" s="41"/>
      <c r="C715" s="41"/>
      <c r="D715" s="41"/>
      <c r="E715" s="41"/>
      <c r="Q715" s="37"/>
      <c r="S715" s="38"/>
      <c r="T715" s="38"/>
      <c r="U715" s="38"/>
      <c r="V715" s="38"/>
      <c r="W715" s="37"/>
      <c r="X715" s="37"/>
    </row>
    <row r="716" spans="2:24" ht="14">
      <c r="B716" s="41"/>
      <c r="C716" s="41"/>
      <c r="D716" s="41"/>
      <c r="E716" s="41"/>
      <c r="Q716" s="37"/>
      <c r="S716" s="38"/>
      <c r="T716" s="38"/>
      <c r="U716" s="38"/>
      <c r="V716" s="38"/>
      <c r="W716" s="37"/>
      <c r="X716" s="37"/>
    </row>
    <row r="717" spans="2:24" ht="14">
      <c r="B717" s="41"/>
      <c r="C717" s="41"/>
      <c r="D717" s="41"/>
      <c r="E717" s="41"/>
      <c r="Q717" s="37"/>
      <c r="S717" s="38"/>
      <c r="T717" s="38"/>
      <c r="U717" s="38"/>
      <c r="V717" s="38"/>
      <c r="W717" s="37"/>
      <c r="X717" s="37"/>
    </row>
    <row r="718" spans="2:24" ht="14">
      <c r="B718" s="41"/>
      <c r="C718" s="41"/>
      <c r="D718" s="41"/>
      <c r="E718" s="41"/>
      <c r="Q718" s="37"/>
      <c r="S718" s="38"/>
      <c r="T718" s="38"/>
      <c r="U718" s="38"/>
      <c r="V718" s="38"/>
      <c r="W718" s="37"/>
      <c r="X718" s="37"/>
    </row>
    <row r="719" spans="2:24" ht="14">
      <c r="B719" s="41"/>
      <c r="C719" s="41"/>
      <c r="D719" s="41"/>
      <c r="E719" s="41"/>
      <c r="Q719" s="37"/>
      <c r="S719" s="38"/>
      <c r="T719" s="38"/>
      <c r="U719" s="38"/>
      <c r="V719" s="38"/>
      <c r="W719" s="37"/>
      <c r="X719" s="37"/>
    </row>
    <row r="720" spans="2:24" ht="14">
      <c r="B720" s="41"/>
      <c r="C720" s="41"/>
      <c r="D720" s="41"/>
      <c r="E720" s="41"/>
      <c r="Q720" s="37"/>
      <c r="S720" s="38"/>
      <c r="T720" s="38"/>
      <c r="U720" s="38"/>
      <c r="V720" s="38"/>
      <c r="W720" s="37"/>
      <c r="X720" s="37"/>
    </row>
    <row r="721" spans="2:24" ht="14">
      <c r="B721" s="41"/>
      <c r="C721" s="41"/>
      <c r="D721" s="41"/>
      <c r="E721" s="41"/>
      <c r="Q721" s="37"/>
      <c r="S721" s="38"/>
      <c r="T721" s="38"/>
      <c r="U721" s="38"/>
      <c r="V721" s="38"/>
      <c r="W721" s="37"/>
      <c r="X721" s="37"/>
    </row>
    <row r="722" spans="2:24" ht="14">
      <c r="B722" s="41"/>
      <c r="C722" s="41"/>
      <c r="D722" s="41"/>
      <c r="E722" s="41"/>
      <c r="Q722" s="37"/>
      <c r="S722" s="38"/>
      <c r="T722" s="38"/>
      <c r="U722" s="38"/>
      <c r="V722" s="38"/>
      <c r="W722" s="37"/>
      <c r="X722" s="37"/>
    </row>
    <row r="723" spans="2:24" ht="14">
      <c r="B723" s="41"/>
      <c r="C723" s="41"/>
      <c r="D723" s="41"/>
      <c r="E723" s="41"/>
      <c r="Q723" s="37"/>
      <c r="S723" s="38"/>
      <c r="T723" s="38"/>
      <c r="U723" s="38"/>
      <c r="V723" s="38"/>
      <c r="W723" s="37"/>
      <c r="X723" s="37"/>
    </row>
    <row r="724" spans="2:24" ht="14">
      <c r="B724" s="41"/>
      <c r="C724" s="41"/>
      <c r="D724" s="41"/>
      <c r="E724" s="41"/>
      <c r="Q724" s="37"/>
      <c r="S724" s="38"/>
      <c r="T724" s="38"/>
      <c r="U724" s="38"/>
      <c r="V724" s="38"/>
      <c r="W724" s="37"/>
      <c r="X724" s="37"/>
    </row>
    <row r="725" spans="2:24" ht="14">
      <c r="B725" s="41"/>
      <c r="C725" s="41"/>
      <c r="D725" s="41"/>
      <c r="E725" s="41"/>
      <c r="Q725" s="37"/>
      <c r="S725" s="38"/>
      <c r="T725" s="38"/>
      <c r="U725" s="38"/>
      <c r="V725" s="38"/>
      <c r="W725" s="37"/>
      <c r="X725" s="37"/>
    </row>
    <row r="726" spans="2:24" ht="14">
      <c r="B726" s="41"/>
      <c r="C726" s="41"/>
      <c r="D726" s="41"/>
      <c r="E726" s="41"/>
      <c r="Q726" s="37"/>
      <c r="S726" s="38"/>
      <c r="T726" s="38"/>
      <c r="U726" s="38"/>
      <c r="V726" s="38"/>
      <c r="W726" s="37"/>
      <c r="X726" s="37"/>
    </row>
    <row r="727" spans="2:24" ht="14">
      <c r="B727" s="41"/>
      <c r="C727" s="41"/>
      <c r="D727" s="41"/>
      <c r="E727" s="41"/>
      <c r="Q727" s="37"/>
      <c r="S727" s="38"/>
      <c r="T727" s="38"/>
      <c r="U727" s="38"/>
      <c r="V727" s="38"/>
      <c r="W727" s="37"/>
      <c r="X727" s="37"/>
    </row>
    <row r="728" spans="2:24" ht="14">
      <c r="B728" s="41"/>
      <c r="C728" s="41"/>
      <c r="D728" s="41"/>
      <c r="E728" s="41"/>
      <c r="Q728" s="37"/>
      <c r="S728" s="38"/>
      <c r="T728" s="38"/>
      <c r="U728" s="38"/>
      <c r="V728" s="38"/>
      <c r="W728" s="37"/>
      <c r="X728" s="37"/>
    </row>
    <row r="729" spans="2:24" ht="14">
      <c r="B729" s="41"/>
      <c r="C729" s="41"/>
      <c r="D729" s="41"/>
      <c r="E729" s="41"/>
      <c r="Q729" s="37"/>
      <c r="S729" s="38"/>
      <c r="T729" s="38"/>
      <c r="U729" s="38"/>
      <c r="V729" s="38"/>
      <c r="W729" s="37"/>
      <c r="X729" s="37"/>
    </row>
    <row r="730" spans="2:24" ht="14">
      <c r="B730" s="41"/>
      <c r="C730" s="41"/>
      <c r="D730" s="41"/>
      <c r="E730" s="41"/>
      <c r="Q730" s="37"/>
      <c r="S730" s="38"/>
      <c r="T730" s="38"/>
      <c r="U730" s="38"/>
      <c r="V730" s="38"/>
      <c r="W730" s="37"/>
      <c r="X730" s="37"/>
    </row>
    <row r="731" spans="2:24" ht="14">
      <c r="B731" s="41"/>
      <c r="C731" s="41"/>
      <c r="D731" s="41"/>
      <c r="E731" s="41"/>
      <c r="Q731" s="37"/>
      <c r="S731" s="38"/>
      <c r="T731" s="38"/>
      <c r="U731" s="38"/>
      <c r="V731" s="38"/>
      <c r="W731" s="37"/>
      <c r="X731" s="37"/>
    </row>
    <row r="732" spans="2:24" ht="14">
      <c r="B732" s="41"/>
      <c r="C732" s="41"/>
      <c r="D732" s="41"/>
      <c r="E732" s="41"/>
      <c r="Q732" s="37"/>
      <c r="S732" s="38"/>
      <c r="T732" s="38"/>
      <c r="U732" s="38"/>
      <c r="V732" s="38"/>
      <c r="W732" s="37"/>
      <c r="X732" s="37"/>
    </row>
    <row r="733" spans="2:24" ht="14">
      <c r="B733" s="41"/>
      <c r="C733" s="41"/>
      <c r="D733" s="41"/>
      <c r="E733" s="41"/>
      <c r="Q733" s="37"/>
      <c r="S733" s="38"/>
      <c r="T733" s="38"/>
      <c r="U733" s="38"/>
      <c r="V733" s="38"/>
      <c r="W733" s="37"/>
      <c r="X733" s="37"/>
    </row>
    <row r="734" spans="2:24" ht="14">
      <c r="B734" s="41"/>
      <c r="C734" s="41"/>
      <c r="D734" s="41"/>
      <c r="E734" s="41"/>
      <c r="Q734" s="37"/>
      <c r="S734" s="38"/>
      <c r="T734" s="38"/>
      <c r="U734" s="38"/>
      <c r="V734" s="38"/>
      <c r="W734" s="37"/>
      <c r="X734" s="37"/>
    </row>
    <row r="735" spans="2:24" ht="14">
      <c r="B735" s="41"/>
      <c r="C735" s="41"/>
      <c r="D735" s="41"/>
      <c r="E735" s="41"/>
      <c r="Q735" s="37"/>
      <c r="S735" s="38"/>
      <c r="T735" s="38"/>
      <c r="U735" s="38"/>
      <c r="V735" s="38"/>
      <c r="W735" s="37"/>
      <c r="X735" s="37"/>
    </row>
    <row r="736" spans="2:24" ht="14">
      <c r="B736" s="41"/>
      <c r="C736" s="41"/>
      <c r="D736" s="41"/>
      <c r="E736" s="41"/>
      <c r="Q736" s="37"/>
      <c r="S736" s="38"/>
      <c r="T736" s="38"/>
      <c r="U736" s="38"/>
      <c r="V736" s="38"/>
      <c r="W736" s="37"/>
      <c r="X736" s="37"/>
    </row>
    <row r="737" spans="2:24" ht="14">
      <c r="B737" s="41"/>
      <c r="C737" s="41"/>
      <c r="D737" s="41"/>
      <c r="E737" s="41"/>
      <c r="Q737" s="37"/>
      <c r="S737" s="38"/>
      <c r="T737" s="38"/>
      <c r="U737" s="38"/>
      <c r="V737" s="38"/>
      <c r="W737" s="37"/>
      <c r="X737" s="37"/>
    </row>
    <row r="738" spans="2:24" ht="14">
      <c r="B738" s="41"/>
      <c r="C738" s="41"/>
      <c r="D738" s="41"/>
      <c r="E738" s="41"/>
      <c r="Q738" s="37"/>
      <c r="S738" s="38"/>
      <c r="T738" s="38"/>
      <c r="U738" s="38"/>
      <c r="V738" s="38"/>
      <c r="W738" s="37"/>
      <c r="X738" s="37"/>
    </row>
    <row r="739" spans="2:24" ht="14">
      <c r="B739" s="41"/>
      <c r="C739" s="41"/>
      <c r="D739" s="41"/>
      <c r="E739" s="41"/>
      <c r="Q739" s="37"/>
      <c r="S739" s="38"/>
      <c r="T739" s="38"/>
      <c r="U739" s="38"/>
      <c r="V739" s="38"/>
      <c r="W739" s="37"/>
      <c r="X739" s="37"/>
    </row>
    <row r="740" spans="2:24" ht="14">
      <c r="B740" s="41"/>
      <c r="C740" s="41"/>
      <c r="D740" s="41"/>
      <c r="E740" s="41"/>
      <c r="Q740" s="37"/>
      <c r="S740" s="38"/>
      <c r="T740" s="38"/>
      <c r="U740" s="38"/>
      <c r="V740" s="38"/>
      <c r="W740" s="37"/>
      <c r="X740" s="37"/>
    </row>
    <row r="741" spans="2:24" ht="14">
      <c r="B741" s="41"/>
      <c r="C741" s="41"/>
      <c r="D741" s="41"/>
      <c r="E741" s="41"/>
      <c r="Q741" s="37"/>
      <c r="S741" s="38"/>
      <c r="T741" s="38"/>
      <c r="U741" s="38"/>
      <c r="V741" s="38"/>
      <c r="W741" s="37"/>
      <c r="X741" s="37"/>
    </row>
    <row r="742" spans="2:24" ht="14">
      <c r="B742" s="41"/>
      <c r="C742" s="41"/>
      <c r="D742" s="41"/>
      <c r="E742" s="41"/>
      <c r="Q742" s="37"/>
      <c r="S742" s="38"/>
      <c r="T742" s="38"/>
      <c r="U742" s="38"/>
      <c r="V742" s="38"/>
      <c r="W742" s="37"/>
      <c r="X742" s="37"/>
    </row>
    <row r="743" spans="2:24" ht="14">
      <c r="B743" s="41"/>
      <c r="C743" s="41"/>
      <c r="D743" s="41"/>
      <c r="E743" s="41"/>
      <c r="Q743" s="37"/>
      <c r="S743" s="38"/>
      <c r="T743" s="38"/>
      <c r="U743" s="38"/>
      <c r="V743" s="38"/>
      <c r="W743" s="37"/>
      <c r="X743" s="37"/>
    </row>
    <row r="744" spans="2:24" ht="14">
      <c r="B744" s="41"/>
      <c r="C744" s="41"/>
      <c r="D744" s="41"/>
      <c r="E744" s="41"/>
      <c r="Q744" s="37"/>
      <c r="S744" s="38"/>
      <c r="T744" s="38"/>
      <c r="U744" s="38"/>
      <c r="V744" s="38"/>
      <c r="W744" s="37"/>
      <c r="X744" s="37"/>
    </row>
    <row r="745" spans="2:24" ht="14">
      <c r="B745" s="41"/>
      <c r="C745" s="41"/>
      <c r="D745" s="41"/>
      <c r="E745" s="41"/>
      <c r="Q745" s="37"/>
      <c r="S745" s="38"/>
      <c r="T745" s="38"/>
      <c r="U745" s="38"/>
      <c r="V745" s="38"/>
      <c r="W745" s="37"/>
      <c r="X745" s="37"/>
    </row>
    <row r="746" spans="2:24" ht="14">
      <c r="B746" s="41"/>
      <c r="C746" s="41"/>
      <c r="D746" s="41"/>
      <c r="E746" s="41"/>
      <c r="Q746" s="37"/>
      <c r="S746" s="38"/>
      <c r="T746" s="38"/>
      <c r="U746" s="38"/>
      <c r="V746" s="38"/>
      <c r="W746" s="37"/>
      <c r="X746" s="37"/>
    </row>
    <row r="747" spans="2:24" ht="14">
      <c r="B747" s="41"/>
      <c r="C747" s="41"/>
      <c r="D747" s="41"/>
      <c r="E747" s="41"/>
      <c r="Q747" s="37"/>
      <c r="S747" s="38"/>
      <c r="T747" s="38"/>
      <c r="U747" s="38"/>
      <c r="V747" s="38"/>
      <c r="W747" s="37"/>
      <c r="X747" s="37"/>
    </row>
    <row r="748" spans="2:24" ht="14">
      <c r="B748" s="41"/>
      <c r="C748" s="41"/>
      <c r="D748" s="41"/>
      <c r="E748" s="41"/>
      <c r="Q748" s="37"/>
      <c r="S748" s="38"/>
      <c r="T748" s="38"/>
      <c r="U748" s="38"/>
      <c r="V748" s="38"/>
      <c r="W748" s="37"/>
      <c r="X748" s="37"/>
    </row>
    <row r="749" spans="2:24" ht="14">
      <c r="B749" s="41"/>
      <c r="C749" s="41"/>
      <c r="D749" s="41"/>
      <c r="E749" s="41"/>
      <c r="Q749" s="37"/>
      <c r="S749" s="38"/>
      <c r="T749" s="38"/>
      <c r="U749" s="38"/>
      <c r="V749" s="38"/>
      <c r="W749" s="37"/>
      <c r="X749" s="37"/>
    </row>
    <row r="750" spans="2:24" ht="14">
      <c r="B750" s="41"/>
      <c r="C750" s="41"/>
      <c r="D750" s="41"/>
      <c r="E750" s="41"/>
      <c r="Q750" s="37"/>
      <c r="S750" s="38"/>
      <c r="T750" s="38"/>
      <c r="U750" s="38"/>
      <c r="V750" s="38"/>
      <c r="W750" s="37"/>
      <c r="X750" s="37"/>
    </row>
    <row r="751" spans="2:24" ht="14">
      <c r="B751" s="41"/>
      <c r="C751" s="41"/>
      <c r="D751" s="41"/>
      <c r="E751" s="41"/>
      <c r="Q751" s="37"/>
      <c r="S751" s="38"/>
      <c r="T751" s="38"/>
      <c r="U751" s="38"/>
      <c r="V751" s="38"/>
      <c r="W751" s="37"/>
      <c r="X751" s="37"/>
    </row>
    <row r="752" spans="2:24" ht="14">
      <c r="B752" s="41"/>
      <c r="C752" s="41"/>
      <c r="D752" s="41"/>
      <c r="E752" s="41"/>
      <c r="Q752" s="37"/>
      <c r="S752" s="38"/>
      <c r="T752" s="38"/>
      <c r="U752" s="38"/>
      <c r="V752" s="38"/>
      <c r="W752" s="37"/>
      <c r="X752" s="37"/>
    </row>
    <row r="753" spans="2:24" ht="14">
      <c r="B753" s="41"/>
      <c r="C753" s="41"/>
      <c r="D753" s="41"/>
      <c r="E753" s="41"/>
      <c r="Q753" s="37"/>
      <c r="S753" s="38"/>
      <c r="T753" s="38"/>
      <c r="U753" s="38"/>
      <c r="V753" s="38"/>
      <c r="W753" s="37"/>
      <c r="X753" s="37"/>
    </row>
    <row r="754" spans="2:24" ht="14">
      <c r="B754" s="41"/>
      <c r="C754" s="41"/>
      <c r="D754" s="41"/>
      <c r="E754" s="41"/>
      <c r="Q754" s="37"/>
      <c r="S754" s="38"/>
      <c r="T754" s="38"/>
      <c r="U754" s="38"/>
      <c r="V754" s="38"/>
      <c r="W754" s="37"/>
      <c r="X754" s="37"/>
    </row>
    <row r="755" spans="2:24" ht="14">
      <c r="B755" s="41"/>
      <c r="C755" s="41"/>
      <c r="D755" s="41"/>
      <c r="E755" s="41"/>
      <c r="Q755" s="37"/>
      <c r="S755" s="38"/>
      <c r="T755" s="38"/>
      <c r="U755" s="38"/>
      <c r="V755" s="38"/>
      <c r="W755" s="37"/>
      <c r="X755" s="37"/>
    </row>
    <row r="756" spans="2:24" ht="14">
      <c r="B756" s="41"/>
      <c r="C756" s="41"/>
      <c r="D756" s="41"/>
      <c r="E756" s="41"/>
      <c r="Q756" s="37"/>
      <c r="S756" s="38"/>
      <c r="T756" s="38"/>
      <c r="U756" s="38"/>
      <c r="V756" s="38"/>
      <c r="W756" s="37"/>
      <c r="X756" s="37"/>
    </row>
    <row r="757" spans="2:24" ht="14">
      <c r="B757" s="41"/>
      <c r="C757" s="41"/>
      <c r="D757" s="41"/>
      <c r="E757" s="41"/>
      <c r="Q757" s="37"/>
      <c r="S757" s="38"/>
      <c r="T757" s="38"/>
      <c r="U757" s="38"/>
      <c r="V757" s="38"/>
      <c r="W757" s="37"/>
      <c r="X757" s="37"/>
    </row>
    <row r="758" spans="2:24" ht="14">
      <c r="B758" s="41"/>
      <c r="C758" s="41"/>
      <c r="D758" s="41"/>
      <c r="E758" s="41"/>
      <c r="Q758" s="37"/>
      <c r="S758" s="38"/>
      <c r="T758" s="38"/>
      <c r="U758" s="38"/>
      <c r="V758" s="38"/>
      <c r="W758" s="37"/>
      <c r="X758" s="37"/>
    </row>
    <row r="759" spans="2:24" ht="14">
      <c r="B759" s="41"/>
      <c r="C759" s="41"/>
      <c r="D759" s="41"/>
      <c r="E759" s="41"/>
      <c r="Q759" s="37"/>
      <c r="S759" s="38"/>
      <c r="T759" s="38"/>
      <c r="U759" s="38"/>
      <c r="V759" s="38"/>
      <c r="W759" s="37"/>
      <c r="X759" s="37"/>
    </row>
    <row r="760" spans="2:24" ht="14">
      <c r="B760" s="41"/>
      <c r="C760" s="41"/>
      <c r="D760" s="41"/>
      <c r="E760" s="41"/>
      <c r="Q760" s="37"/>
      <c r="S760" s="38"/>
      <c r="T760" s="38"/>
      <c r="U760" s="38"/>
      <c r="V760" s="38"/>
      <c r="W760" s="37"/>
      <c r="X760" s="37"/>
    </row>
    <row r="761" spans="2:24" ht="14">
      <c r="B761" s="41"/>
      <c r="C761" s="41"/>
      <c r="D761" s="41"/>
      <c r="E761" s="41"/>
      <c r="Q761" s="37"/>
      <c r="S761" s="38"/>
      <c r="T761" s="38"/>
      <c r="U761" s="38"/>
      <c r="V761" s="38"/>
      <c r="W761" s="37"/>
      <c r="X761" s="37"/>
    </row>
    <row r="762" spans="2:24" ht="14">
      <c r="B762" s="41"/>
      <c r="C762" s="41"/>
      <c r="D762" s="41"/>
      <c r="E762" s="41"/>
      <c r="Q762" s="37"/>
      <c r="S762" s="38"/>
      <c r="T762" s="38"/>
      <c r="U762" s="38"/>
      <c r="V762" s="38"/>
      <c r="W762" s="37"/>
      <c r="X762" s="37"/>
    </row>
    <row r="763" spans="2:24" ht="14">
      <c r="B763" s="41"/>
      <c r="C763" s="41"/>
      <c r="D763" s="41"/>
      <c r="E763" s="41"/>
      <c r="Q763" s="37"/>
      <c r="S763" s="38"/>
      <c r="T763" s="38"/>
      <c r="U763" s="38"/>
      <c r="V763" s="38"/>
      <c r="W763" s="37"/>
      <c r="X763" s="37"/>
    </row>
    <row r="764" spans="2:24" ht="14">
      <c r="B764" s="41"/>
      <c r="C764" s="41"/>
      <c r="D764" s="41"/>
      <c r="E764" s="41"/>
      <c r="Q764" s="37"/>
      <c r="S764" s="38"/>
      <c r="T764" s="38"/>
      <c r="U764" s="38"/>
      <c r="V764" s="38"/>
      <c r="W764" s="37"/>
      <c r="X764" s="37"/>
    </row>
    <row r="765" spans="2:24" ht="14">
      <c r="B765" s="41"/>
      <c r="C765" s="41"/>
      <c r="D765" s="41"/>
      <c r="E765" s="41"/>
      <c r="Q765" s="37"/>
      <c r="S765" s="38"/>
      <c r="T765" s="38"/>
      <c r="U765" s="38"/>
      <c r="V765" s="38"/>
      <c r="W765" s="37"/>
      <c r="X765" s="37"/>
    </row>
    <row r="766" spans="2:24" ht="14">
      <c r="B766" s="41"/>
      <c r="C766" s="41"/>
      <c r="D766" s="41"/>
      <c r="E766" s="41"/>
      <c r="Q766" s="37"/>
      <c r="S766" s="38"/>
      <c r="T766" s="38"/>
      <c r="U766" s="38"/>
      <c r="V766" s="38"/>
      <c r="W766" s="37"/>
      <c r="X766" s="37"/>
    </row>
    <row r="767" spans="2:24" ht="14">
      <c r="B767" s="41"/>
      <c r="C767" s="41"/>
      <c r="D767" s="41"/>
      <c r="E767" s="41"/>
      <c r="Q767" s="37"/>
      <c r="S767" s="38"/>
      <c r="T767" s="38"/>
      <c r="U767" s="38"/>
      <c r="V767" s="38"/>
      <c r="W767" s="37"/>
      <c r="X767" s="37"/>
    </row>
    <row r="768" spans="2:24" ht="14">
      <c r="B768" s="41"/>
      <c r="C768" s="41"/>
      <c r="D768" s="41"/>
      <c r="E768" s="41"/>
      <c r="Q768" s="37"/>
      <c r="S768" s="38"/>
      <c r="T768" s="38"/>
      <c r="U768" s="38"/>
      <c r="V768" s="38"/>
      <c r="W768" s="37"/>
      <c r="X768" s="37"/>
    </row>
    <row r="769" spans="2:24" ht="14">
      <c r="B769" s="41"/>
      <c r="C769" s="41"/>
      <c r="D769" s="41"/>
      <c r="E769" s="41"/>
      <c r="Q769" s="37"/>
      <c r="S769" s="38"/>
      <c r="T769" s="38"/>
      <c r="U769" s="38"/>
      <c r="V769" s="38"/>
      <c r="W769" s="37"/>
      <c r="X769" s="37"/>
    </row>
    <row r="770" spans="2:24" ht="14">
      <c r="B770" s="41"/>
      <c r="C770" s="41"/>
      <c r="D770" s="41"/>
      <c r="E770" s="41"/>
      <c r="Q770" s="37"/>
      <c r="S770" s="38"/>
      <c r="T770" s="38"/>
      <c r="U770" s="38"/>
      <c r="V770" s="38"/>
      <c r="W770" s="37"/>
      <c r="X770" s="37"/>
    </row>
    <row r="771" spans="2:24" ht="14">
      <c r="B771" s="41"/>
      <c r="C771" s="41"/>
      <c r="D771" s="41"/>
      <c r="E771" s="41"/>
      <c r="Q771" s="37"/>
      <c r="S771" s="38"/>
      <c r="T771" s="38"/>
      <c r="U771" s="38"/>
      <c r="V771" s="38"/>
      <c r="W771" s="37"/>
      <c r="X771" s="37"/>
    </row>
    <row r="772" spans="2:24" ht="14">
      <c r="B772" s="41"/>
      <c r="C772" s="41"/>
      <c r="D772" s="41"/>
      <c r="E772" s="41"/>
      <c r="Q772" s="37"/>
      <c r="S772" s="38"/>
      <c r="T772" s="38"/>
      <c r="U772" s="38"/>
      <c r="V772" s="38"/>
      <c r="W772" s="37"/>
      <c r="X772" s="37"/>
    </row>
    <row r="773" spans="2:24" ht="14">
      <c r="B773" s="41"/>
      <c r="C773" s="41"/>
      <c r="D773" s="41"/>
      <c r="E773" s="41"/>
      <c r="Q773" s="37"/>
      <c r="S773" s="38"/>
      <c r="T773" s="38"/>
      <c r="U773" s="38"/>
      <c r="V773" s="38"/>
      <c r="W773" s="37"/>
      <c r="X773" s="37"/>
    </row>
    <row r="774" spans="2:24" ht="14">
      <c r="B774" s="41"/>
      <c r="C774" s="41"/>
      <c r="D774" s="41"/>
      <c r="E774" s="41"/>
      <c r="Q774" s="37"/>
      <c r="S774" s="38"/>
      <c r="T774" s="38"/>
      <c r="U774" s="38"/>
      <c r="V774" s="38"/>
      <c r="W774" s="37"/>
      <c r="X774" s="37"/>
    </row>
    <row r="775" spans="2:24" ht="14">
      <c r="B775" s="41"/>
      <c r="C775" s="41"/>
      <c r="D775" s="41"/>
      <c r="E775" s="41"/>
      <c r="Q775" s="37"/>
      <c r="S775" s="38"/>
      <c r="T775" s="38"/>
      <c r="U775" s="38"/>
      <c r="V775" s="38"/>
      <c r="W775" s="37"/>
      <c r="X775" s="37"/>
    </row>
    <row r="776" spans="2:24" ht="14">
      <c r="B776" s="41"/>
      <c r="C776" s="41"/>
      <c r="D776" s="41"/>
      <c r="E776" s="41"/>
      <c r="Q776" s="37"/>
      <c r="S776" s="38"/>
      <c r="T776" s="38"/>
      <c r="U776" s="38"/>
      <c r="V776" s="38"/>
      <c r="W776" s="37"/>
      <c r="X776" s="37"/>
    </row>
    <row r="777" spans="2:24" ht="14">
      <c r="B777" s="41"/>
      <c r="C777" s="41"/>
      <c r="D777" s="41"/>
      <c r="E777" s="41"/>
      <c r="Q777" s="37"/>
      <c r="S777" s="38"/>
      <c r="T777" s="38"/>
      <c r="U777" s="38"/>
      <c r="V777" s="38"/>
      <c r="W777" s="37"/>
      <c r="X777" s="37"/>
    </row>
    <row r="778" spans="2:24" ht="14">
      <c r="B778" s="41"/>
      <c r="C778" s="41"/>
      <c r="D778" s="41"/>
      <c r="E778" s="41"/>
      <c r="Q778" s="37"/>
      <c r="S778" s="38"/>
      <c r="T778" s="38"/>
      <c r="U778" s="38"/>
      <c r="V778" s="38"/>
      <c r="W778" s="37"/>
      <c r="X778" s="37"/>
    </row>
    <row r="779" spans="2:24" ht="14">
      <c r="B779" s="41"/>
      <c r="C779" s="41"/>
      <c r="D779" s="41"/>
      <c r="E779" s="41"/>
      <c r="Q779" s="37"/>
      <c r="S779" s="38"/>
      <c r="T779" s="38"/>
      <c r="U779" s="38"/>
      <c r="V779" s="38"/>
      <c r="W779" s="37"/>
      <c r="X779" s="37"/>
    </row>
    <row r="780" spans="2:24" ht="14">
      <c r="B780" s="41"/>
      <c r="C780" s="41"/>
      <c r="D780" s="41"/>
      <c r="E780" s="41"/>
      <c r="Q780" s="37"/>
      <c r="S780" s="38"/>
      <c r="T780" s="38"/>
      <c r="U780" s="38"/>
      <c r="V780" s="38"/>
      <c r="W780" s="37"/>
      <c r="X780" s="37"/>
    </row>
    <row r="781" spans="2:24" ht="14">
      <c r="B781" s="41"/>
      <c r="C781" s="41"/>
      <c r="D781" s="41"/>
      <c r="E781" s="41"/>
      <c r="Q781" s="37"/>
      <c r="S781" s="38"/>
      <c r="T781" s="38"/>
      <c r="U781" s="38"/>
      <c r="V781" s="38"/>
      <c r="W781" s="37"/>
      <c r="X781" s="37"/>
    </row>
    <row r="782" spans="2:24" ht="14">
      <c r="B782" s="41"/>
      <c r="C782" s="41"/>
      <c r="D782" s="41"/>
      <c r="E782" s="41"/>
      <c r="Q782" s="37"/>
      <c r="S782" s="38"/>
      <c r="T782" s="38"/>
      <c r="U782" s="38"/>
      <c r="V782" s="38"/>
      <c r="W782" s="37"/>
      <c r="X782" s="37"/>
    </row>
    <row r="783" spans="2:24" ht="14">
      <c r="B783" s="41"/>
      <c r="C783" s="41"/>
      <c r="D783" s="41"/>
      <c r="E783" s="41"/>
      <c r="Q783" s="37"/>
      <c r="S783" s="38"/>
      <c r="T783" s="38"/>
      <c r="U783" s="38"/>
      <c r="V783" s="38"/>
      <c r="W783" s="37"/>
      <c r="X783" s="37"/>
    </row>
    <row r="784" spans="2:24" ht="14">
      <c r="B784" s="41"/>
      <c r="C784" s="41"/>
      <c r="D784" s="41"/>
      <c r="E784" s="41"/>
      <c r="Q784" s="37"/>
      <c r="S784" s="38"/>
      <c r="T784" s="38"/>
      <c r="U784" s="38"/>
      <c r="V784" s="38"/>
      <c r="W784" s="37"/>
      <c r="X784" s="37"/>
    </row>
    <row r="785" spans="2:24" ht="14">
      <c r="B785" s="41"/>
      <c r="C785" s="41"/>
      <c r="D785" s="41"/>
      <c r="E785" s="41"/>
      <c r="Q785" s="37"/>
      <c r="S785" s="38"/>
      <c r="T785" s="38"/>
      <c r="U785" s="38"/>
      <c r="V785" s="38"/>
      <c r="W785" s="37"/>
      <c r="X785" s="37"/>
    </row>
    <row r="786" spans="2:24" ht="14">
      <c r="B786" s="41"/>
      <c r="C786" s="41"/>
      <c r="D786" s="41"/>
      <c r="E786" s="41"/>
      <c r="Q786" s="37"/>
      <c r="S786" s="38"/>
      <c r="T786" s="38"/>
      <c r="U786" s="38"/>
      <c r="V786" s="38"/>
      <c r="W786" s="37"/>
      <c r="X786" s="37"/>
    </row>
    <row r="787" spans="2:24" ht="14">
      <c r="B787" s="41"/>
      <c r="C787" s="41"/>
      <c r="D787" s="41"/>
      <c r="E787" s="41"/>
      <c r="Q787" s="37"/>
      <c r="S787" s="38"/>
      <c r="T787" s="38"/>
      <c r="U787" s="38"/>
      <c r="V787" s="38"/>
      <c r="W787" s="37"/>
      <c r="X787" s="37"/>
    </row>
    <row r="788" spans="2:24" ht="14">
      <c r="B788" s="41"/>
      <c r="C788" s="41"/>
      <c r="D788" s="41"/>
      <c r="E788" s="41"/>
      <c r="Q788" s="37"/>
      <c r="S788" s="38"/>
      <c r="T788" s="38"/>
      <c r="U788" s="38"/>
      <c r="V788" s="38"/>
      <c r="W788" s="37"/>
      <c r="X788" s="37"/>
    </row>
    <row r="789" spans="2:24" ht="14">
      <c r="B789" s="41"/>
      <c r="C789" s="41"/>
      <c r="D789" s="41"/>
      <c r="E789" s="41"/>
      <c r="Q789" s="37"/>
      <c r="S789" s="38"/>
      <c r="T789" s="38"/>
      <c r="U789" s="38"/>
      <c r="V789" s="38"/>
      <c r="W789" s="37"/>
      <c r="X789" s="37"/>
    </row>
    <row r="790" spans="2:24" ht="14">
      <c r="B790" s="41"/>
      <c r="C790" s="41"/>
      <c r="D790" s="41"/>
      <c r="E790" s="41"/>
      <c r="Q790" s="37"/>
      <c r="S790" s="38"/>
      <c r="T790" s="38"/>
      <c r="U790" s="38"/>
      <c r="V790" s="38"/>
      <c r="W790" s="37"/>
      <c r="X790" s="37"/>
    </row>
    <row r="791" spans="2:24" ht="14">
      <c r="B791" s="41"/>
      <c r="C791" s="41"/>
      <c r="D791" s="41"/>
      <c r="E791" s="41"/>
      <c r="Q791" s="37"/>
      <c r="S791" s="38"/>
      <c r="T791" s="38"/>
      <c r="U791" s="38"/>
      <c r="V791" s="38"/>
      <c r="W791" s="37"/>
      <c r="X791" s="37"/>
    </row>
    <row r="792" spans="2:24" ht="14">
      <c r="B792" s="41"/>
      <c r="C792" s="41"/>
      <c r="D792" s="41"/>
      <c r="E792" s="41"/>
      <c r="Q792" s="37"/>
      <c r="S792" s="38"/>
      <c r="T792" s="38"/>
      <c r="U792" s="38"/>
      <c r="V792" s="38"/>
      <c r="W792" s="37"/>
      <c r="X792" s="37"/>
    </row>
    <row r="793" spans="2:24" ht="14">
      <c r="B793" s="41"/>
      <c r="C793" s="41"/>
      <c r="D793" s="41"/>
      <c r="E793" s="41"/>
      <c r="Q793" s="37"/>
      <c r="S793" s="38"/>
      <c r="T793" s="38"/>
      <c r="U793" s="38"/>
      <c r="V793" s="38"/>
      <c r="W793" s="37"/>
      <c r="X793" s="37"/>
    </row>
    <row r="794" spans="2:24" ht="14">
      <c r="B794" s="41"/>
      <c r="C794" s="41"/>
      <c r="D794" s="41"/>
      <c r="E794" s="41"/>
      <c r="Q794" s="37"/>
      <c r="S794" s="38"/>
      <c r="T794" s="38"/>
      <c r="U794" s="38"/>
      <c r="V794" s="38"/>
      <c r="W794" s="37"/>
      <c r="X794" s="37"/>
    </row>
    <row r="795" spans="2:24" ht="14">
      <c r="B795" s="41"/>
      <c r="C795" s="41"/>
      <c r="D795" s="41"/>
      <c r="E795" s="41"/>
      <c r="Q795" s="37"/>
      <c r="S795" s="38"/>
      <c r="T795" s="38"/>
      <c r="U795" s="38"/>
      <c r="V795" s="38"/>
      <c r="W795" s="37"/>
      <c r="X795" s="37"/>
    </row>
    <row r="796" spans="2:24" ht="14">
      <c r="B796" s="41"/>
      <c r="C796" s="41"/>
      <c r="D796" s="41"/>
      <c r="E796" s="41"/>
      <c r="Q796" s="37"/>
      <c r="S796" s="38"/>
      <c r="T796" s="38"/>
      <c r="U796" s="38"/>
      <c r="V796" s="38"/>
      <c r="W796" s="37"/>
      <c r="X796" s="37"/>
    </row>
    <row r="797" spans="2:24" ht="14">
      <c r="B797" s="41"/>
      <c r="C797" s="41"/>
      <c r="D797" s="41"/>
      <c r="E797" s="41"/>
      <c r="Q797" s="37"/>
      <c r="S797" s="38"/>
      <c r="T797" s="38"/>
      <c r="U797" s="38"/>
      <c r="V797" s="38"/>
      <c r="W797" s="37"/>
      <c r="X797" s="37"/>
    </row>
    <row r="798" spans="2:24" ht="14">
      <c r="B798" s="41"/>
      <c r="C798" s="41"/>
      <c r="D798" s="41"/>
      <c r="E798" s="41"/>
      <c r="Q798" s="37"/>
      <c r="S798" s="38"/>
      <c r="T798" s="38"/>
      <c r="U798" s="38"/>
      <c r="V798" s="38"/>
      <c r="W798" s="37"/>
      <c r="X798" s="37"/>
    </row>
    <row r="799" spans="2:24" ht="14">
      <c r="B799" s="41"/>
      <c r="C799" s="41"/>
      <c r="D799" s="41"/>
      <c r="E799" s="41"/>
      <c r="Q799" s="37"/>
      <c r="S799" s="38"/>
      <c r="T799" s="38"/>
      <c r="U799" s="38"/>
      <c r="V799" s="38"/>
      <c r="W799" s="37"/>
      <c r="X799" s="37"/>
    </row>
    <row r="800" spans="2:24" ht="14">
      <c r="B800" s="41"/>
      <c r="C800" s="41"/>
      <c r="D800" s="41"/>
      <c r="E800" s="41"/>
      <c r="Q800" s="37"/>
      <c r="S800" s="38"/>
      <c r="T800" s="38"/>
      <c r="U800" s="38"/>
      <c r="V800" s="38"/>
      <c r="W800" s="37"/>
      <c r="X800" s="37"/>
    </row>
    <row r="801" spans="2:24" ht="14">
      <c r="B801" s="41"/>
      <c r="C801" s="41"/>
      <c r="D801" s="41"/>
      <c r="E801" s="41"/>
      <c r="Q801" s="37"/>
      <c r="S801" s="38"/>
      <c r="T801" s="38"/>
      <c r="U801" s="38"/>
      <c r="V801" s="38"/>
      <c r="W801" s="37"/>
      <c r="X801" s="37"/>
    </row>
    <row r="802" spans="2:24" ht="14">
      <c r="B802" s="41"/>
      <c r="C802" s="41"/>
      <c r="D802" s="41"/>
      <c r="E802" s="41"/>
      <c r="Q802" s="37"/>
      <c r="S802" s="38"/>
      <c r="T802" s="38"/>
      <c r="U802" s="38"/>
      <c r="V802" s="38"/>
      <c r="W802" s="37"/>
      <c r="X802" s="37"/>
    </row>
    <row r="803" spans="2:24" ht="14">
      <c r="B803" s="41"/>
      <c r="C803" s="41"/>
      <c r="D803" s="41"/>
      <c r="E803" s="41"/>
      <c r="Q803" s="37"/>
      <c r="S803" s="38"/>
      <c r="T803" s="38"/>
      <c r="U803" s="38"/>
      <c r="V803" s="38"/>
      <c r="W803" s="37"/>
      <c r="X803" s="37"/>
    </row>
    <row r="804" spans="2:24" ht="14">
      <c r="B804" s="41"/>
      <c r="C804" s="41"/>
      <c r="D804" s="41"/>
      <c r="E804" s="41"/>
      <c r="Q804" s="37"/>
      <c r="S804" s="38"/>
      <c r="T804" s="38"/>
      <c r="U804" s="38"/>
      <c r="V804" s="38"/>
      <c r="W804" s="37"/>
      <c r="X804" s="37"/>
    </row>
    <row r="805" spans="2:24" ht="14">
      <c r="B805" s="41"/>
      <c r="C805" s="41"/>
      <c r="D805" s="41"/>
      <c r="E805" s="41"/>
      <c r="Q805" s="37"/>
      <c r="S805" s="38"/>
      <c r="T805" s="38"/>
      <c r="U805" s="38"/>
      <c r="V805" s="38"/>
      <c r="W805" s="37"/>
      <c r="X805" s="37"/>
    </row>
    <row r="806" spans="2:24" ht="14">
      <c r="B806" s="41"/>
      <c r="C806" s="41"/>
      <c r="D806" s="41"/>
      <c r="E806" s="41"/>
      <c r="Q806" s="37"/>
      <c r="S806" s="38"/>
      <c r="T806" s="38"/>
      <c r="U806" s="38"/>
      <c r="V806" s="38"/>
      <c r="W806" s="37"/>
      <c r="X806" s="37"/>
    </row>
    <row r="807" spans="2:24" ht="14">
      <c r="B807" s="41"/>
      <c r="C807" s="41"/>
      <c r="D807" s="41"/>
      <c r="E807" s="41"/>
      <c r="Q807" s="37"/>
      <c r="S807" s="38"/>
      <c r="T807" s="38"/>
      <c r="U807" s="38"/>
      <c r="V807" s="38"/>
      <c r="W807" s="37"/>
      <c r="X807" s="37"/>
    </row>
    <row r="808" spans="2:24" ht="14">
      <c r="B808" s="41"/>
      <c r="C808" s="41"/>
      <c r="D808" s="41"/>
      <c r="E808" s="41"/>
      <c r="Q808" s="37"/>
      <c r="S808" s="38"/>
      <c r="T808" s="38"/>
      <c r="U808" s="38"/>
      <c r="V808" s="38"/>
      <c r="W808" s="37"/>
      <c r="X808" s="37"/>
    </row>
    <row r="809" spans="2:24" ht="14">
      <c r="B809" s="41"/>
      <c r="C809" s="41"/>
      <c r="D809" s="41"/>
      <c r="E809" s="41"/>
      <c r="Q809" s="37"/>
      <c r="S809" s="38"/>
      <c r="T809" s="38"/>
      <c r="U809" s="38"/>
      <c r="V809" s="38"/>
      <c r="W809" s="37"/>
      <c r="X809" s="37"/>
    </row>
    <row r="810" spans="2:24" ht="14">
      <c r="B810" s="41"/>
      <c r="C810" s="41"/>
      <c r="D810" s="41"/>
      <c r="E810" s="41"/>
      <c r="Q810" s="37"/>
      <c r="S810" s="38"/>
      <c r="T810" s="38"/>
      <c r="U810" s="38"/>
      <c r="V810" s="38"/>
      <c r="W810" s="37"/>
      <c r="X810" s="37"/>
    </row>
    <row r="811" spans="2:24" ht="14">
      <c r="B811" s="41"/>
      <c r="C811" s="41"/>
      <c r="D811" s="41"/>
      <c r="E811" s="41"/>
      <c r="Q811" s="37"/>
      <c r="S811" s="38"/>
      <c r="T811" s="38"/>
      <c r="U811" s="38"/>
      <c r="V811" s="38"/>
      <c r="W811" s="37"/>
      <c r="X811" s="37"/>
    </row>
    <row r="812" spans="2:24" ht="14">
      <c r="B812" s="41"/>
      <c r="C812" s="41"/>
      <c r="D812" s="41"/>
      <c r="E812" s="41"/>
      <c r="Q812" s="37"/>
      <c r="S812" s="38"/>
      <c r="T812" s="38"/>
      <c r="U812" s="38"/>
      <c r="V812" s="38"/>
      <c r="W812" s="37"/>
      <c r="X812" s="37"/>
    </row>
    <row r="813" spans="2:24" ht="14">
      <c r="B813" s="41"/>
      <c r="C813" s="41"/>
      <c r="D813" s="41"/>
      <c r="E813" s="41"/>
      <c r="Q813" s="37"/>
      <c r="S813" s="38"/>
      <c r="T813" s="38"/>
      <c r="U813" s="38"/>
      <c r="V813" s="38"/>
      <c r="W813" s="37"/>
      <c r="X813" s="37"/>
    </row>
    <row r="814" spans="2:24" ht="14">
      <c r="B814" s="41"/>
      <c r="C814" s="41"/>
      <c r="D814" s="41"/>
      <c r="E814" s="41"/>
      <c r="Q814" s="37"/>
      <c r="S814" s="38"/>
      <c r="T814" s="38"/>
      <c r="U814" s="38"/>
      <c r="V814" s="38"/>
      <c r="W814" s="37"/>
      <c r="X814" s="37"/>
    </row>
    <row r="815" spans="2:24" ht="14">
      <c r="B815" s="41"/>
      <c r="C815" s="41"/>
      <c r="D815" s="41"/>
      <c r="E815" s="41"/>
      <c r="Q815" s="37"/>
      <c r="S815" s="38"/>
      <c r="T815" s="38"/>
      <c r="U815" s="38"/>
      <c r="V815" s="38"/>
      <c r="W815" s="37"/>
      <c r="X815" s="37"/>
    </row>
    <row r="816" spans="2:24" ht="14">
      <c r="B816" s="41"/>
      <c r="C816" s="41"/>
      <c r="D816" s="41"/>
      <c r="E816" s="41"/>
      <c r="Q816" s="37"/>
      <c r="S816" s="38"/>
      <c r="T816" s="38"/>
      <c r="U816" s="38"/>
      <c r="V816" s="38"/>
      <c r="W816" s="37"/>
      <c r="X816" s="37"/>
    </row>
    <row r="817" spans="2:24" ht="14">
      <c r="B817" s="41"/>
      <c r="C817" s="41"/>
      <c r="D817" s="41"/>
      <c r="E817" s="41"/>
      <c r="Q817" s="37"/>
      <c r="S817" s="38"/>
      <c r="T817" s="38"/>
      <c r="U817" s="38"/>
      <c r="V817" s="38"/>
      <c r="W817" s="37"/>
      <c r="X817" s="37"/>
    </row>
    <row r="818" spans="2:24" ht="14">
      <c r="B818" s="41"/>
      <c r="C818" s="41"/>
      <c r="D818" s="41"/>
      <c r="E818" s="41"/>
      <c r="Q818" s="37"/>
      <c r="S818" s="38"/>
      <c r="T818" s="38"/>
      <c r="U818" s="38"/>
      <c r="V818" s="38"/>
      <c r="W818" s="37"/>
      <c r="X818" s="37"/>
    </row>
    <row r="819" spans="2:24" ht="14">
      <c r="B819" s="41"/>
      <c r="C819" s="41"/>
      <c r="D819" s="41"/>
      <c r="E819" s="41"/>
      <c r="Q819" s="37"/>
      <c r="S819" s="38"/>
      <c r="T819" s="38"/>
      <c r="U819" s="38"/>
      <c r="V819" s="38"/>
      <c r="W819" s="37"/>
      <c r="X819" s="37"/>
    </row>
    <row r="820" spans="2:24" ht="14">
      <c r="B820" s="41"/>
      <c r="C820" s="41"/>
      <c r="D820" s="41"/>
      <c r="E820" s="41"/>
      <c r="Q820" s="37"/>
      <c r="S820" s="38"/>
      <c r="T820" s="38"/>
      <c r="U820" s="38"/>
      <c r="V820" s="38"/>
      <c r="W820" s="37"/>
      <c r="X820" s="37"/>
    </row>
    <row r="821" spans="2:24" ht="14">
      <c r="B821" s="41"/>
      <c r="C821" s="41"/>
      <c r="D821" s="41"/>
      <c r="E821" s="41"/>
      <c r="Q821" s="37"/>
      <c r="S821" s="38"/>
      <c r="T821" s="38"/>
      <c r="U821" s="38"/>
      <c r="V821" s="38"/>
      <c r="W821" s="37"/>
      <c r="X821" s="37"/>
    </row>
    <row r="822" spans="2:24" ht="14">
      <c r="B822" s="41"/>
      <c r="C822" s="41"/>
      <c r="D822" s="41"/>
      <c r="E822" s="41"/>
      <c r="Q822" s="37"/>
      <c r="S822" s="38"/>
      <c r="T822" s="38"/>
      <c r="U822" s="38"/>
      <c r="V822" s="38"/>
      <c r="W822" s="37"/>
      <c r="X822" s="37"/>
    </row>
    <row r="823" spans="2:24" ht="14">
      <c r="B823" s="41"/>
      <c r="C823" s="41"/>
      <c r="D823" s="41"/>
      <c r="E823" s="41"/>
      <c r="Q823" s="37"/>
      <c r="S823" s="38"/>
      <c r="T823" s="38"/>
      <c r="U823" s="38"/>
      <c r="V823" s="38"/>
      <c r="W823" s="37"/>
      <c r="X823" s="37"/>
    </row>
    <row r="824" spans="2:24" ht="14">
      <c r="B824" s="41"/>
      <c r="C824" s="41"/>
      <c r="D824" s="41"/>
      <c r="E824" s="41"/>
      <c r="Q824" s="37"/>
      <c r="S824" s="38"/>
      <c r="T824" s="38"/>
      <c r="U824" s="38"/>
      <c r="V824" s="38"/>
      <c r="W824" s="37"/>
      <c r="X824" s="37"/>
    </row>
    <row r="825" spans="2:24" ht="14">
      <c r="B825" s="41"/>
      <c r="C825" s="41"/>
      <c r="D825" s="41"/>
      <c r="E825" s="41"/>
      <c r="Q825" s="37"/>
      <c r="S825" s="38"/>
      <c r="T825" s="38"/>
      <c r="U825" s="38"/>
      <c r="V825" s="38"/>
      <c r="W825" s="37"/>
      <c r="X825" s="37"/>
    </row>
    <row r="826" spans="2:24" ht="14">
      <c r="B826" s="41"/>
      <c r="C826" s="41"/>
      <c r="D826" s="41"/>
      <c r="E826" s="41"/>
      <c r="Q826" s="37"/>
      <c r="S826" s="38"/>
      <c r="T826" s="38"/>
      <c r="U826" s="38"/>
      <c r="V826" s="38"/>
      <c r="W826" s="37"/>
      <c r="X826" s="37"/>
    </row>
    <row r="827" spans="2:24" ht="14">
      <c r="B827" s="41"/>
      <c r="C827" s="41"/>
      <c r="D827" s="41"/>
      <c r="E827" s="41"/>
      <c r="Q827" s="37"/>
      <c r="S827" s="38"/>
      <c r="T827" s="38"/>
      <c r="U827" s="38"/>
      <c r="V827" s="38"/>
      <c r="W827" s="37"/>
      <c r="X827" s="37"/>
    </row>
    <row r="828" spans="2:24" ht="14">
      <c r="B828" s="41"/>
      <c r="C828" s="41"/>
      <c r="D828" s="41"/>
      <c r="E828" s="41"/>
      <c r="Q828" s="37"/>
      <c r="S828" s="38"/>
      <c r="T828" s="38"/>
      <c r="U828" s="38"/>
      <c r="V828" s="38"/>
      <c r="W828" s="37"/>
      <c r="X828" s="37"/>
    </row>
    <row r="829" spans="2:24" ht="14">
      <c r="B829" s="41"/>
      <c r="C829" s="41"/>
      <c r="D829" s="41"/>
      <c r="E829" s="41"/>
      <c r="Q829" s="37"/>
      <c r="S829" s="38"/>
      <c r="T829" s="38"/>
      <c r="U829" s="38"/>
      <c r="V829" s="38"/>
      <c r="W829" s="37"/>
      <c r="X829" s="37"/>
    </row>
    <row r="830" spans="2:24" ht="14">
      <c r="B830" s="41"/>
      <c r="C830" s="41"/>
      <c r="D830" s="41"/>
      <c r="E830" s="41"/>
      <c r="Q830" s="37"/>
      <c r="S830" s="38"/>
      <c r="T830" s="38"/>
      <c r="U830" s="38"/>
      <c r="V830" s="38"/>
      <c r="W830" s="37"/>
      <c r="X830" s="37"/>
    </row>
    <row r="831" spans="2:24" ht="14">
      <c r="B831" s="41"/>
      <c r="C831" s="41"/>
      <c r="D831" s="41"/>
      <c r="E831" s="41"/>
      <c r="Q831" s="37"/>
      <c r="S831" s="38"/>
      <c r="T831" s="38"/>
      <c r="U831" s="38"/>
      <c r="V831" s="38"/>
      <c r="W831" s="37"/>
      <c r="X831" s="37"/>
    </row>
    <row r="832" spans="2:24" ht="14">
      <c r="B832" s="41"/>
      <c r="C832" s="41"/>
      <c r="D832" s="41"/>
      <c r="E832" s="41"/>
      <c r="Q832" s="37"/>
      <c r="S832" s="38"/>
      <c r="T832" s="38"/>
      <c r="U832" s="38"/>
      <c r="V832" s="38"/>
      <c r="W832" s="37"/>
      <c r="X832" s="37"/>
    </row>
    <row r="833" spans="2:24" ht="14">
      <c r="B833" s="41"/>
      <c r="C833" s="41"/>
      <c r="D833" s="41"/>
      <c r="E833" s="41"/>
      <c r="Q833" s="37"/>
      <c r="S833" s="38"/>
      <c r="T833" s="38"/>
      <c r="U833" s="38"/>
      <c r="V833" s="38"/>
      <c r="W833" s="37"/>
      <c r="X833" s="37"/>
    </row>
    <row r="834" spans="2:24" ht="14">
      <c r="B834" s="41"/>
      <c r="C834" s="41"/>
      <c r="D834" s="41"/>
      <c r="E834" s="41"/>
      <c r="Q834" s="37"/>
      <c r="S834" s="38"/>
      <c r="T834" s="38"/>
      <c r="U834" s="38"/>
      <c r="V834" s="38"/>
      <c r="W834" s="37"/>
      <c r="X834" s="37"/>
    </row>
    <row r="835" spans="2:24" ht="14">
      <c r="B835" s="41"/>
      <c r="C835" s="41"/>
      <c r="D835" s="41"/>
      <c r="E835" s="41"/>
      <c r="Q835" s="37"/>
      <c r="S835" s="38"/>
      <c r="T835" s="38"/>
      <c r="U835" s="38"/>
      <c r="V835" s="38"/>
      <c r="W835" s="37"/>
      <c r="X835" s="37"/>
    </row>
    <row r="836" spans="2:24" ht="14">
      <c r="B836" s="41"/>
      <c r="C836" s="41"/>
      <c r="D836" s="41"/>
      <c r="E836" s="41"/>
      <c r="Q836" s="37"/>
      <c r="S836" s="38"/>
      <c r="T836" s="38"/>
      <c r="U836" s="38"/>
      <c r="V836" s="38"/>
      <c r="W836" s="37"/>
      <c r="X836" s="37"/>
    </row>
    <row r="837" spans="2:24" ht="14">
      <c r="B837" s="41"/>
      <c r="C837" s="41"/>
      <c r="D837" s="41"/>
      <c r="E837" s="41"/>
      <c r="Q837" s="37"/>
      <c r="S837" s="38"/>
      <c r="T837" s="38"/>
      <c r="U837" s="38"/>
      <c r="V837" s="38"/>
      <c r="W837" s="37"/>
      <c r="X837" s="37"/>
    </row>
    <row r="838" spans="2:24" ht="14">
      <c r="B838" s="41"/>
      <c r="C838" s="41"/>
      <c r="D838" s="41"/>
      <c r="E838" s="41"/>
      <c r="Q838" s="37"/>
      <c r="S838" s="38"/>
      <c r="T838" s="38"/>
      <c r="U838" s="38"/>
      <c r="V838" s="38"/>
      <c r="W838" s="37"/>
      <c r="X838" s="37"/>
    </row>
    <row r="1048573" ht="12.75" customHeight="1"/>
    <row r="1048574" ht="12.75" customHeight="1"/>
    <row r="1048575" ht="12.75" customHeight="1"/>
    <row r="1048576" ht="12.75" customHeight="1"/>
  </sheetData>
  <pageMargins left="0.74791666666666701" right="0.74791666666666701" top="0.98402777777777795" bottom="0.98402777777777795" header="0.511811023622047" footer="0.511811023622047"/>
  <pageSetup paperSize="9" scale="68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zoomScaleNormal="100" workbookViewId="0">
      <selection activeCell="M29" sqref="M29"/>
    </sheetView>
  </sheetViews>
  <sheetFormatPr baseColWidth="10" defaultColWidth="11.5" defaultRowHeight="13"/>
  <cols>
    <col min="1" max="1" width="34.6640625" customWidth="1"/>
    <col min="2" max="2" width="17.1640625" customWidth="1"/>
  </cols>
  <sheetData>
    <row r="1" spans="1:2">
      <c r="A1" s="42" t="s">
        <v>30</v>
      </c>
      <c r="B1" s="43" t="s">
        <v>137</v>
      </c>
    </row>
    <row r="2" spans="1:2">
      <c r="A2" s="44" t="s">
        <v>52</v>
      </c>
      <c r="B2" s="45">
        <v>21</v>
      </c>
    </row>
    <row r="3" spans="1:2">
      <c r="A3" s="46" t="s">
        <v>30</v>
      </c>
      <c r="B3" s="47">
        <v>4</v>
      </c>
    </row>
    <row r="4" spans="1:2">
      <c r="A4" s="46" t="s">
        <v>119</v>
      </c>
      <c r="B4" s="47">
        <v>2</v>
      </c>
    </row>
    <row r="5" spans="1:2">
      <c r="A5" s="46" t="s">
        <v>35</v>
      </c>
      <c r="B5" s="47">
        <v>16</v>
      </c>
    </row>
    <row r="6" spans="1:2">
      <c r="A6" s="46" t="s">
        <v>40</v>
      </c>
      <c r="B6" s="47">
        <v>3</v>
      </c>
    </row>
    <row r="7" spans="1:2">
      <c r="A7" s="46" t="s">
        <v>113</v>
      </c>
      <c r="B7" s="47">
        <v>2</v>
      </c>
    </row>
    <row r="8" spans="1:2">
      <c r="A8" s="46" t="s">
        <v>44</v>
      </c>
      <c r="B8" s="48">
        <v>4</v>
      </c>
    </row>
    <row r="9" spans="1:2">
      <c r="A9" s="49" t="s">
        <v>138</v>
      </c>
      <c r="B9" s="50">
        <v>52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zoomScaleNormal="100" workbookViewId="0">
      <selection activeCell="F4" sqref="F4"/>
    </sheetView>
  </sheetViews>
  <sheetFormatPr baseColWidth="10" defaultColWidth="11.5" defaultRowHeight="13"/>
  <cols>
    <col min="1" max="1" width="23" customWidth="1"/>
  </cols>
  <sheetData>
    <row r="1" spans="1:8">
      <c r="A1" s="51" t="s">
        <v>139</v>
      </c>
      <c r="B1" s="52" t="s">
        <v>21</v>
      </c>
      <c r="C1" s="53"/>
      <c r="D1" s="53"/>
      <c r="E1" s="53"/>
      <c r="F1" s="53"/>
      <c r="G1" s="53"/>
      <c r="H1" s="54"/>
    </row>
    <row r="2" spans="1:8">
      <c r="A2" s="55" t="s">
        <v>3</v>
      </c>
      <c r="B2" s="56">
        <v>1</v>
      </c>
      <c r="C2" s="57">
        <v>2</v>
      </c>
      <c r="D2" s="57">
        <v>3</v>
      </c>
      <c r="E2" s="57">
        <v>4</v>
      </c>
      <c r="F2" s="57">
        <v>5</v>
      </c>
      <c r="G2" s="57">
        <v>6</v>
      </c>
      <c r="H2" s="58" t="s">
        <v>138</v>
      </c>
    </row>
    <row r="3" spans="1:8">
      <c r="A3" s="44" t="s">
        <v>49</v>
      </c>
      <c r="B3" s="59">
        <v>2</v>
      </c>
      <c r="C3" s="60">
        <v>1</v>
      </c>
      <c r="D3" s="60">
        <v>4</v>
      </c>
      <c r="E3" s="60">
        <v>1</v>
      </c>
      <c r="F3" s="61"/>
      <c r="G3" s="62"/>
      <c r="H3" s="63">
        <v>8</v>
      </c>
    </row>
    <row r="4" spans="1:8">
      <c r="A4" s="46" t="s">
        <v>25</v>
      </c>
      <c r="B4" s="64"/>
      <c r="C4" s="65"/>
      <c r="D4" s="66">
        <v>2</v>
      </c>
      <c r="E4" s="66">
        <v>1</v>
      </c>
      <c r="F4" s="66">
        <v>2</v>
      </c>
      <c r="G4" s="67">
        <v>1</v>
      </c>
      <c r="H4" s="68">
        <v>6</v>
      </c>
    </row>
    <row r="5" spans="1:8">
      <c r="A5" s="46" t="s">
        <v>66</v>
      </c>
      <c r="B5" s="64"/>
      <c r="C5" s="66">
        <v>1</v>
      </c>
      <c r="D5" s="66">
        <v>3</v>
      </c>
      <c r="E5" s="65"/>
      <c r="F5" s="66">
        <v>1</v>
      </c>
      <c r="G5" s="69"/>
      <c r="H5" s="68">
        <v>5</v>
      </c>
    </row>
    <row r="6" spans="1:8">
      <c r="A6" s="46" t="s">
        <v>75</v>
      </c>
      <c r="B6" s="64"/>
      <c r="C6" s="66">
        <v>1</v>
      </c>
      <c r="D6" s="66">
        <v>1</v>
      </c>
      <c r="E6" s="66">
        <v>1</v>
      </c>
      <c r="F6" s="66">
        <v>1</v>
      </c>
      <c r="G6" s="69"/>
      <c r="H6" s="68">
        <v>4</v>
      </c>
    </row>
    <row r="7" spans="1:8">
      <c r="A7" s="46" t="s">
        <v>81</v>
      </c>
      <c r="B7" s="70">
        <v>1</v>
      </c>
      <c r="C7" s="66">
        <v>1</v>
      </c>
      <c r="D7" s="66">
        <v>3</v>
      </c>
      <c r="E7" s="66">
        <v>1</v>
      </c>
      <c r="F7" s="65"/>
      <c r="G7" s="69"/>
      <c r="H7" s="68">
        <v>6</v>
      </c>
    </row>
    <row r="8" spans="1:8">
      <c r="A8" s="46" t="s">
        <v>94</v>
      </c>
      <c r="B8" s="64"/>
      <c r="C8" s="66">
        <v>1</v>
      </c>
      <c r="D8" s="66">
        <v>4</v>
      </c>
      <c r="E8" s="65"/>
      <c r="F8" s="66">
        <v>5</v>
      </c>
      <c r="G8" s="69"/>
      <c r="H8" s="68">
        <v>10</v>
      </c>
    </row>
    <row r="9" spans="1:8">
      <c r="A9" s="46" t="s">
        <v>110</v>
      </c>
      <c r="B9" s="70">
        <v>1</v>
      </c>
      <c r="C9" s="66">
        <v>1</v>
      </c>
      <c r="D9" s="66">
        <v>1</v>
      </c>
      <c r="E9" s="65"/>
      <c r="F9" s="66">
        <v>3</v>
      </c>
      <c r="G9" s="67">
        <v>1</v>
      </c>
      <c r="H9" s="68">
        <v>7</v>
      </c>
    </row>
    <row r="10" spans="1:8">
      <c r="A10" s="46" t="s">
        <v>123</v>
      </c>
      <c r="B10" s="71"/>
      <c r="C10" s="72">
        <v>1</v>
      </c>
      <c r="D10" s="72">
        <v>1</v>
      </c>
      <c r="E10" s="72">
        <v>3</v>
      </c>
      <c r="F10" s="72">
        <v>2</v>
      </c>
      <c r="G10" s="73">
        <v>1</v>
      </c>
      <c r="H10" s="74">
        <v>8</v>
      </c>
    </row>
    <row r="11" spans="1:8">
      <c r="A11" s="49" t="s">
        <v>138</v>
      </c>
      <c r="B11" s="75">
        <v>4</v>
      </c>
      <c r="C11" s="76">
        <v>7</v>
      </c>
      <c r="D11" s="76">
        <v>19</v>
      </c>
      <c r="E11" s="76">
        <v>7</v>
      </c>
      <c r="F11" s="76">
        <v>14</v>
      </c>
      <c r="G11" s="77">
        <v>3</v>
      </c>
      <c r="H11" s="50">
        <v>54</v>
      </c>
    </row>
    <row r="16" spans="1:8">
      <c r="A16" s="78"/>
      <c r="B16" s="79" t="s">
        <v>88</v>
      </c>
      <c r="C16" s="79" t="s">
        <v>91</v>
      </c>
      <c r="D16" s="79" t="s">
        <v>93</v>
      </c>
      <c r="E16" s="79" t="s">
        <v>96</v>
      </c>
      <c r="F16" s="79" t="s">
        <v>98</v>
      </c>
      <c r="G16" s="80" t="s">
        <v>100</v>
      </c>
      <c r="H16" s="81" t="s">
        <v>140</v>
      </c>
    </row>
    <row r="17" spans="1:8">
      <c r="A17" s="82" t="s">
        <v>49</v>
      </c>
      <c r="B17" s="83">
        <v>2</v>
      </c>
      <c r="C17" s="83">
        <v>1</v>
      </c>
      <c r="D17" s="83">
        <v>4</v>
      </c>
      <c r="E17" s="83">
        <v>1</v>
      </c>
      <c r="F17" s="83"/>
      <c r="G17" s="84"/>
      <c r="H17" s="85">
        <f t="shared" ref="H17:H23" si="0">(B17+2*C17+3*D17+4*E17+5*F17+6*G17)/SUM(B17:G17)</f>
        <v>2.5</v>
      </c>
    </row>
    <row r="18" spans="1:8">
      <c r="A18" s="82" t="s">
        <v>81</v>
      </c>
      <c r="B18" s="83">
        <v>1</v>
      </c>
      <c r="C18" s="83">
        <v>1</v>
      </c>
      <c r="D18" s="83">
        <v>3</v>
      </c>
      <c r="E18" s="83">
        <v>1</v>
      </c>
      <c r="F18" s="83"/>
      <c r="G18" s="84"/>
      <c r="H18" s="85">
        <f t="shared" si="0"/>
        <v>2.6666666666666665</v>
      </c>
    </row>
    <row r="19" spans="1:8">
      <c r="A19" s="82" t="s">
        <v>66</v>
      </c>
      <c r="B19" s="83"/>
      <c r="C19" s="83">
        <v>1</v>
      </c>
      <c r="D19" s="83">
        <v>3</v>
      </c>
      <c r="E19" s="83"/>
      <c r="F19" s="83">
        <v>1</v>
      </c>
      <c r="G19" s="84"/>
      <c r="H19" s="85">
        <f t="shared" si="0"/>
        <v>3.2</v>
      </c>
    </row>
    <row r="20" spans="1:8">
      <c r="A20" s="82" t="s">
        <v>75</v>
      </c>
      <c r="B20" s="83"/>
      <c r="C20" s="83">
        <v>1</v>
      </c>
      <c r="D20" s="83">
        <v>1</v>
      </c>
      <c r="E20" s="83">
        <v>1</v>
      </c>
      <c r="F20" s="83">
        <v>1</v>
      </c>
      <c r="G20" s="84"/>
      <c r="H20" s="85">
        <f t="shared" si="0"/>
        <v>3.5</v>
      </c>
    </row>
    <row r="21" spans="1:8">
      <c r="A21" s="82" t="s">
        <v>94</v>
      </c>
      <c r="B21" s="83"/>
      <c r="C21" s="83">
        <v>2</v>
      </c>
      <c r="D21" s="83">
        <v>4</v>
      </c>
      <c r="E21" s="83"/>
      <c r="F21" s="83">
        <v>4</v>
      </c>
      <c r="G21" s="84"/>
      <c r="H21" s="85">
        <f t="shared" si="0"/>
        <v>3.6</v>
      </c>
    </row>
    <row r="22" spans="1:8">
      <c r="A22" s="82" t="s">
        <v>110</v>
      </c>
      <c r="B22" s="83">
        <v>1</v>
      </c>
      <c r="C22" s="83">
        <v>1</v>
      </c>
      <c r="D22" s="83">
        <v>1</v>
      </c>
      <c r="E22" s="83"/>
      <c r="F22" s="83">
        <v>3</v>
      </c>
      <c r="G22" s="84">
        <v>1</v>
      </c>
      <c r="H22" s="85">
        <f t="shared" si="0"/>
        <v>3.8571428571428572</v>
      </c>
    </row>
    <row r="23" spans="1:8">
      <c r="A23" s="82" t="s">
        <v>123</v>
      </c>
      <c r="B23" s="83"/>
      <c r="C23" s="83">
        <v>1</v>
      </c>
      <c r="D23" s="83">
        <v>1</v>
      </c>
      <c r="E23" s="83">
        <v>3</v>
      </c>
      <c r="F23" s="83">
        <v>2</v>
      </c>
      <c r="G23" s="84">
        <v>1</v>
      </c>
      <c r="H23" s="85">
        <f t="shared" si="0"/>
        <v>4.125</v>
      </c>
    </row>
  </sheetData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265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Datentabelle</vt:lpstr>
      <vt:lpstr>Verteilung der Ständer</vt:lpstr>
      <vt:lpstr>Verteilung der Noten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Walter Hupfeld</cp:lastModifiedBy>
  <cp:revision>20</cp:revision>
  <cp:lastPrinted>2022-09-28T09:46:44Z</cp:lastPrinted>
  <dcterms:modified xsi:type="dcterms:W3CDTF">2022-10-22T08:42:41Z</dcterms:modified>
  <dc:language>de-DE</dc:language>
</cp:coreProperties>
</file>